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jackyc\Chalmers Private Wealth\Chalmers Private Wealth - Core Business Tools &amp; Templates\Client Meeting &amp; Education Tools\Calculators\"/>
    </mc:Choice>
  </mc:AlternateContent>
  <xr:revisionPtr revIDLastSave="116" documentId="13_ncr:1_{BE87A967-4705-4520-B715-C806FB508EDE}" xr6:coauthVersionLast="44" xr6:coauthVersionMax="44" xr10:uidLastSave="{42BB3FEC-D33A-4A6B-984E-D3076DA198E7}"/>
  <bookViews>
    <workbookView xWindow="28680" yWindow="-120" windowWidth="29040" windowHeight="15840" xr2:uid="{00000000-000D-0000-FFFF-FFFF00000000}"/>
  </bookViews>
  <sheets>
    <sheet name="Notes" sheetId="2" r:id="rId1"/>
    <sheet name="Budget Planner" sheetId="1" r:id="rId2"/>
    <sheet name="Couple Comfortable" sheetId="3" r:id="rId3"/>
    <sheet name="Couple modest" sheetId="4" r:id="rId4"/>
    <sheet name="Single Comfortable" sheetId="5" r:id="rId5"/>
    <sheet name="Single Modest" sheetId="6"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3" l="1"/>
  <c r="B11" i="4"/>
  <c r="B11" i="5"/>
  <c r="B11" i="6"/>
  <c r="H74" i="6" l="1"/>
  <c r="H73" i="6"/>
  <c r="H72" i="6"/>
  <c r="H71" i="6"/>
  <c r="H70" i="6"/>
  <c r="H69" i="6"/>
  <c r="H68" i="6"/>
  <c r="H67" i="6"/>
  <c r="H66" i="6"/>
  <c r="H65" i="6"/>
  <c r="H64" i="6"/>
  <c r="H63" i="6"/>
  <c r="H58" i="6"/>
  <c r="H57" i="6"/>
  <c r="H56" i="6"/>
  <c r="H55" i="6"/>
  <c r="H54" i="6"/>
  <c r="H53" i="6"/>
  <c r="H49" i="6"/>
  <c r="H48" i="6"/>
  <c r="H47" i="6"/>
  <c r="H46" i="6"/>
  <c r="H45" i="6"/>
  <c r="H41" i="6"/>
  <c r="H37" i="6"/>
  <c r="H36" i="6"/>
  <c r="H35" i="6"/>
  <c r="H34" i="6"/>
  <c r="H33" i="6"/>
  <c r="H32" i="6"/>
  <c r="H31" i="6"/>
  <c r="H30" i="6"/>
  <c r="H27" i="6"/>
  <c r="H24" i="6"/>
  <c r="H21" i="6"/>
  <c r="H17" i="6"/>
  <c r="H16" i="6"/>
  <c r="H15" i="6"/>
  <c r="H14" i="6"/>
  <c r="H13" i="6"/>
  <c r="H12" i="6"/>
  <c r="H8" i="6"/>
  <c r="H7" i="6"/>
  <c r="H6" i="6"/>
  <c r="H5" i="6"/>
  <c r="H4" i="6"/>
  <c r="H3" i="6"/>
  <c r="H9" i="6" s="1"/>
  <c r="H74" i="5"/>
  <c r="H73" i="5"/>
  <c r="H72" i="5"/>
  <c r="H71" i="5"/>
  <c r="H70" i="5"/>
  <c r="H69" i="5"/>
  <c r="H68" i="5"/>
  <c r="H67" i="5"/>
  <c r="H66" i="5"/>
  <c r="H65" i="5"/>
  <c r="H64" i="5"/>
  <c r="H63" i="5"/>
  <c r="H58" i="5"/>
  <c r="H57" i="5"/>
  <c r="H56" i="5"/>
  <c r="H55" i="5"/>
  <c r="H54" i="5"/>
  <c r="H53" i="5"/>
  <c r="H49" i="5"/>
  <c r="H48" i="5"/>
  <c r="H47" i="5"/>
  <c r="H46" i="5"/>
  <c r="H45" i="5"/>
  <c r="H41" i="5"/>
  <c r="H37" i="5"/>
  <c r="H36" i="5"/>
  <c r="H35" i="5"/>
  <c r="H34" i="5"/>
  <c r="H33" i="5"/>
  <c r="H32" i="5"/>
  <c r="H31" i="5"/>
  <c r="H30" i="5"/>
  <c r="H27" i="5"/>
  <c r="H24" i="5"/>
  <c r="H21" i="5"/>
  <c r="H17" i="5"/>
  <c r="H16" i="5"/>
  <c r="H15" i="5"/>
  <c r="H14" i="5"/>
  <c r="H13" i="5"/>
  <c r="H12" i="5"/>
  <c r="H8" i="5"/>
  <c r="H7" i="5"/>
  <c r="H6" i="5"/>
  <c r="H5" i="5"/>
  <c r="H4" i="5"/>
  <c r="H3" i="5"/>
  <c r="H9" i="5" s="1"/>
  <c r="H74" i="4"/>
  <c r="H73" i="4"/>
  <c r="H72" i="4"/>
  <c r="H71" i="4"/>
  <c r="H70" i="4"/>
  <c r="H69" i="4"/>
  <c r="H68" i="4"/>
  <c r="H67" i="4"/>
  <c r="H66" i="4"/>
  <c r="H65" i="4"/>
  <c r="H64" i="4"/>
  <c r="H63" i="4"/>
  <c r="H58" i="4"/>
  <c r="H57" i="4"/>
  <c r="H56" i="4"/>
  <c r="H55" i="4"/>
  <c r="H54" i="4"/>
  <c r="H53" i="4"/>
  <c r="H49" i="4"/>
  <c r="H48" i="4"/>
  <c r="H47" i="4"/>
  <c r="H46" i="4"/>
  <c r="H45" i="4"/>
  <c r="H41" i="4"/>
  <c r="H37" i="4"/>
  <c r="H36" i="4"/>
  <c r="H35" i="4"/>
  <c r="H34" i="4"/>
  <c r="H33" i="4"/>
  <c r="H32" i="4"/>
  <c r="H31" i="4"/>
  <c r="H30" i="4"/>
  <c r="H27" i="4"/>
  <c r="H24" i="4"/>
  <c r="H21" i="4"/>
  <c r="H17" i="4"/>
  <c r="H16" i="4"/>
  <c r="H15" i="4"/>
  <c r="H14" i="4"/>
  <c r="H13" i="4"/>
  <c r="H12" i="4"/>
  <c r="H8" i="4"/>
  <c r="H7" i="4"/>
  <c r="H6" i="4"/>
  <c r="H5" i="4"/>
  <c r="H4" i="4"/>
  <c r="H3" i="4"/>
  <c r="H9" i="4" s="1"/>
  <c r="H74" i="3"/>
  <c r="H73" i="3"/>
  <c r="H72" i="3"/>
  <c r="H71" i="3"/>
  <c r="H70" i="3"/>
  <c r="H69" i="3"/>
  <c r="H68" i="3"/>
  <c r="H67" i="3"/>
  <c r="H66" i="3"/>
  <c r="H65" i="3"/>
  <c r="H64" i="3"/>
  <c r="H63" i="3"/>
  <c r="H58" i="3"/>
  <c r="H57" i="3"/>
  <c r="H56" i="3"/>
  <c r="H55" i="3"/>
  <c r="H54" i="3"/>
  <c r="H53" i="3"/>
  <c r="H49" i="3"/>
  <c r="H48" i="3"/>
  <c r="H47" i="3"/>
  <c r="H46" i="3"/>
  <c r="H45" i="3"/>
  <c r="H41" i="3"/>
  <c r="H37" i="3"/>
  <c r="H36" i="3"/>
  <c r="H35" i="3"/>
  <c r="H34" i="3"/>
  <c r="H33" i="3"/>
  <c r="H32" i="3"/>
  <c r="H31" i="3"/>
  <c r="H30" i="3"/>
  <c r="H27" i="3"/>
  <c r="H24" i="3"/>
  <c r="H17" i="3"/>
  <c r="H16" i="3"/>
  <c r="H15" i="3"/>
  <c r="H14" i="3"/>
  <c r="H13" i="3"/>
  <c r="H12" i="3"/>
  <c r="H8" i="3"/>
  <c r="H7" i="3"/>
  <c r="H6" i="3"/>
  <c r="H5" i="3"/>
  <c r="H4" i="3"/>
  <c r="H3" i="3"/>
  <c r="H9" i="3" s="1"/>
  <c r="H79" i="1"/>
  <c r="H16" i="1"/>
  <c r="H36" i="1"/>
  <c r="H48" i="1"/>
  <c r="H57" i="1"/>
  <c r="H67" i="1"/>
  <c r="H68" i="1"/>
  <c r="H69" i="1"/>
  <c r="H70" i="1"/>
  <c r="H71" i="1"/>
  <c r="H72" i="1"/>
  <c r="H73" i="1"/>
  <c r="H74" i="1"/>
  <c r="H66" i="1"/>
  <c r="H65" i="1"/>
  <c r="H64" i="1"/>
  <c r="H63" i="1"/>
  <c r="H55" i="1"/>
  <c r="H58" i="1"/>
  <c r="H56" i="1"/>
  <c r="H54" i="1"/>
  <c r="H53" i="1"/>
  <c r="H49" i="1"/>
  <c r="H47" i="1"/>
  <c r="H46" i="1"/>
  <c r="H45" i="1"/>
  <c r="H41" i="1"/>
  <c r="H37" i="1"/>
  <c r="H35" i="1"/>
  <c r="H34" i="1"/>
  <c r="H33" i="1"/>
  <c r="H32" i="1"/>
  <c r="H31" i="1"/>
  <c r="H30" i="1"/>
  <c r="H27" i="1"/>
  <c r="H24" i="1"/>
  <c r="H21" i="1"/>
  <c r="H17" i="1"/>
  <c r="H15" i="1"/>
  <c r="H14" i="1"/>
  <c r="H13" i="1"/>
  <c r="H12" i="1"/>
  <c r="H50" i="4" l="1"/>
  <c r="H50" i="6"/>
  <c r="H75" i="6"/>
  <c r="H59" i="6"/>
  <c r="H38" i="6"/>
  <c r="H18" i="6"/>
  <c r="G9" i="6"/>
  <c r="C9" i="6"/>
  <c r="D9" i="6"/>
  <c r="F9" i="6"/>
  <c r="B9" i="6"/>
  <c r="H79" i="6"/>
  <c r="E9" i="6"/>
  <c r="H75" i="5"/>
  <c r="H59" i="5"/>
  <c r="H50" i="5"/>
  <c r="H38" i="5"/>
  <c r="H78" i="5" s="1"/>
  <c r="H18" i="5"/>
  <c r="G9" i="5"/>
  <c r="C9" i="5"/>
  <c r="H79" i="5"/>
  <c r="F9" i="5"/>
  <c r="B9" i="5"/>
  <c r="E9" i="5"/>
  <c r="D9" i="5"/>
  <c r="H75" i="4"/>
  <c r="H59" i="4"/>
  <c r="H38" i="4"/>
  <c r="H18" i="4"/>
  <c r="G9" i="4"/>
  <c r="C9" i="4"/>
  <c r="F9" i="4"/>
  <c r="B9" i="4"/>
  <c r="H79" i="4"/>
  <c r="D9" i="4"/>
  <c r="E9" i="4"/>
  <c r="H75" i="3"/>
  <c r="H59" i="3"/>
  <c r="H50" i="3"/>
  <c r="H38" i="3"/>
  <c r="H18" i="3"/>
  <c r="G9" i="3"/>
  <c r="C9" i="3"/>
  <c r="E9" i="3"/>
  <c r="H79" i="3"/>
  <c r="D9" i="3"/>
  <c r="F9" i="3"/>
  <c r="B9" i="3"/>
  <c r="H75" i="1"/>
  <c r="H59" i="1"/>
  <c r="H7" i="1"/>
  <c r="H4" i="1"/>
  <c r="H5" i="1"/>
  <c r="H6" i="1"/>
  <c r="H8" i="1"/>
  <c r="H3" i="1"/>
  <c r="H78" i="6" l="1"/>
  <c r="E78" i="6" s="1"/>
  <c r="G79" i="6"/>
  <c r="C79" i="6"/>
  <c r="D79" i="6"/>
  <c r="F79" i="6"/>
  <c r="B79" i="6"/>
  <c r="E79" i="6"/>
  <c r="F78" i="5"/>
  <c r="B78" i="5"/>
  <c r="G78" i="5"/>
  <c r="E78" i="5"/>
  <c r="D78" i="5"/>
  <c r="C78" i="5"/>
  <c r="H80" i="5"/>
  <c r="G79" i="5"/>
  <c r="C79" i="5"/>
  <c r="F79" i="5"/>
  <c r="B79" i="5"/>
  <c r="D79" i="5"/>
  <c r="E79" i="5"/>
  <c r="H78" i="4"/>
  <c r="F78" i="4" s="1"/>
  <c r="G79" i="4"/>
  <c r="C79" i="4"/>
  <c r="F79" i="4"/>
  <c r="B79" i="4"/>
  <c r="D79" i="4"/>
  <c r="E79" i="4"/>
  <c r="G79" i="3"/>
  <c r="C79" i="3"/>
  <c r="D79" i="3"/>
  <c r="F79" i="3"/>
  <c r="B79" i="3"/>
  <c r="E79" i="3"/>
  <c r="H9" i="1"/>
  <c r="F78" i="6" l="1"/>
  <c r="B78" i="6"/>
  <c r="G78" i="6"/>
  <c r="D78" i="6"/>
  <c r="H80" i="6"/>
  <c r="G80" i="6" s="1"/>
  <c r="C78" i="6"/>
  <c r="D80" i="5"/>
  <c r="G80" i="5"/>
  <c r="C80" i="5"/>
  <c r="F80" i="5"/>
  <c r="B80" i="5"/>
  <c r="E80" i="5"/>
  <c r="H80" i="4"/>
  <c r="F80" i="4" s="1"/>
  <c r="C78" i="4"/>
  <c r="E78" i="4"/>
  <c r="G78" i="4"/>
  <c r="B78" i="4"/>
  <c r="D78" i="4"/>
  <c r="F9" i="1"/>
  <c r="E9" i="1"/>
  <c r="C9" i="1"/>
  <c r="B9" i="1"/>
  <c r="G9" i="1"/>
  <c r="D9" i="1"/>
  <c r="C80" i="4" l="1"/>
  <c r="B80" i="4"/>
  <c r="G80" i="4"/>
  <c r="E80" i="4"/>
  <c r="D80" i="4"/>
  <c r="B80" i="6"/>
  <c r="F80" i="6"/>
  <c r="C80" i="6"/>
  <c r="E80" i="6"/>
  <c r="D80" i="6"/>
  <c r="E79" i="1"/>
  <c r="F79" i="1"/>
  <c r="D79" i="1"/>
  <c r="G79" i="1"/>
  <c r="B79" i="1"/>
  <c r="C79" i="1"/>
  <c r="H18" i="1" l="1"/>
  <c r="H78" i="1" s="1"/>
  <c r="H38" i="1" l="1"/>
  <c r="E78" i="1" l="1"/>
  <c r="D78" i="1" l="1"/>
  <c r="F78" i="1"/>
  <c r="C78" i="1"/>
  <c r="B78" i="1"/>
  <c r="H80" i="1"/>
  <c r="D80" i="1" s="1"/>
  <c r="G78" i="1"/>
  <c r="H50" i="1"/>
  <c r="E80" i="1"/>
  <c r="F80" i="1"/>
  <c r="G80" i="1"/>
  <c r="C80" i="1" l="1"/>
  <c r="B80" i="1"/>
  <c r="H21" i="3" l="1"/>
  <c r="H78" i="3" s="1"/>
  <c r="C78" i="3" l="1"/>
  <c r="G78" i="3"/>
  <c r="E78" i="3"/>
  <c r="D78" i="3"/>
  <c r="H80" i="3"/>
  <c r="B78" i="3"/>
  <c r="F78" i="3"/>
  <c r="C80" i="3" l="1"/>
  <c r="F80" i="3"/>
  <c r="D80" i="3"/>
  <c r="G80" i="3"/>
  <c r="E80" i="3"/>
  <c r="B80" i="3"/>
</calcChain>
</file>

<file path=xl/sharedStrings.xml><?xml version="1.0" encoding="utf-8"?>
<sst xmlns="http://schemas.openxmlformats.org/spreadsheetml/2006/main" count="388" uniqueCount="72">
  <si>
    <t>Council rates</t>
  </si>
  <si>
    <t>Water rates</t>
  </si>
  <si>
    <t>Other</t>
  </si>
  <si>
    <t>Registration</t>
  </si>
  <si>
    <t>Annual income</t>
  </si>
  <si>
    <t>Investment income</t>
  </si>
  <si>
    <t>Other income</t>
  </si>
  <si>
    <t>Weekly</t>
  </si>
  <si>
    <t>fortnightly</t>
  </si>
  <si>
    <t>Monthly</t>
  </si>
  <si>
    <t>Yearly</t>
  </si>
  <si>
    <t>Total</t>
  </si>
  <si>
    <t>Centrelink income</t>
  </si>
  <si>
    <t>Total  income</t>
  </si>
  <si>
    <t>Total  expenses</t>
  </si>
  <si>
    <t>Total Income</t>
  </si>
  <si>
    <t>Surplus / Defecit</t>
  </si>
  <si>
    <t>Earned income Person 1</t>
  </si>
  <si>
    <t>Earned income Person 2</t>
  </si>
  <si>
    <t>Quarterly</t>
  </si>
  <si>
    <t>Half-Yearly</t>
  </si>
  <si>
    <t>With Credit Card expenses it is generally better to go through your credit card statements to get an understanding of where you spend your regular monies</t>
  </si>
  <si>
    <t>Welcome to the Chalmers Private Wealth Budget Planner</t>
  </si>
  <si>
    <t>After many years of using various budget planners  with different levels of disappointment &amp; frustration Michael Chalmers decided to create a budget planner that merges the best ideas &amp; functionality whilst trying to retain simplicity.</t>
  </si>
  <si>
    <t>Suggestions: Enter figures into the budget planner as they are generally recieved by you or spent by you. Use net income because the budget planner will not work out tax for you! For your expenses start off by gathering data from your last 3 months of credit card statements, bank statements &amp; cheque butts. Be careful not to double enter expenses (i.e if you pay your car insurance on your credit card - either input the insurance amount in the insurance column and deduct that from your monthly credit card payment OR use your average monthly credit card payment and leave it blank in the budget planner -  you choose).</t>
  </si>
  <si>
    <t>Insurance</t>
  </si>
  <si>
    <t>Building &amp; Contents</t>
  </si>
  <si>
    <t>Home Improvements</t>
  </si>
  <si>
    <t>Repars &amp; Maintenance</t>
  </si>
  <si>
    <t>Electricity &amp; Gas</t>
  </si>
  <si>
    <t>Food Groceries &amp; other fresh food</t>
  </si>
  <si>
    <t>Home Phone, Broadband Mobile</t>
  </si>
  <si>
    <t>Houshold expenses:</t>
  </si>
  <si>
    <t>Total household expenses</t>
  </si>
  <si>
    <t>Household Cleaning &amp; Other supplies</t>
  </si>
  <si>
    <t>Cosmetic &amp; Personal Care Items</t>
  </si>
  <si>
    <t>Barber &amp; Hairdressing</t>
  </si>
  <si>
    <t>Media including digital</t>
  </si>
  <si>
    <t>Computer Printer Software</t>
  </si>
  <si>
    <t>Household appliances, Air conditioers smartphone</t>
  </si>
  <si>
    <t>Total Housing</t>
  </si>
  <si>
    <t>Household Goods &amp; Services:</t>
  </si>
  <si>
    <t>Clothing &amp; Footwear</t>
  </si>
  <si>
    <t>Transport:</t>
  </si>
  <si>
    <t>Car transport &amp; Running costs</t>
  </si>
  <si>
    <t>Public Transport</t>
  </si>
  <si>
    <t>Total Transport</t>
  </si>
  <si>
    <t>Health Services</t>
  </si>
  <si>
    <t>Health Insurance</t>
  </si>
  <si>
    <t>Chemist</t>
  </si>
  <si>
    <t>CoPayment mout of pocket</t>
  </si>
  <si>
    <t>Vitamins and over the counter medecines</t>
  </si>
  <si>
    <t>Dentist</t>
  </si>
  <si>
    <t>Leisure:</t>
  </si>
  <si>
    <t>Memberships clubs</t>
  </si>
  <si>
    <t>TV, DVD</t>
  </si>
  <si>
    <t>Streaming Services (Stan Netflix)</t>
  </si>
  <si>
    <t>Alcohol consumed</t>
  </si>
  <si>
    <t>Charity / Church</t>
  </si>
  <si>
    <t>Lunches &amp; Dining out</t>
  </si>
  <si>
    <t>Cinema, Plays sports daytrips</t>
  </si>
  <si>
    <t>Domestic Vacations</t>
  </si>
  <si>
    <t>Overseas Vacations</t>
  </si>
  <si>
    <t>Takeaway foods / snacks</t>
  </si>
  <si>
    <t>Total Leisure:</t>
  </si>
  <si>
    <t>Miscellaneous</t>
  </si>
  <si>
    <t>CoPayment out of pocket</t>
  </si>
  <si>
    <t xml:space="preserve">Updated </t>
  </si>
  <si>
    <t>This is FREE to use and FREE to share! As the creator of this budget planner I only ask that you share feedback or suggested improvements by emailing mail@cpwealth.net.au</t>
  </si>
  <si>
    <t>Source</t>
  </si>
  <si>
    <t>https://www.superannuation.asn.au/resources/retirement-standard</t>
  </si>
  <si>
    <t>Fortnightly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</si>
</sst>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2" formatCode="_-&quot;$&quot;* #,##0_-;\-&quot;$&quot;* #,##0_-;_-&quot;$&quot;* &quot;-&quot;_-;_-@_-"/>
    <numFmt numFmtId="44" formatCode="_-&quot;$&quot;* #,##0.00_-;\-&quot;$&quot;* #,##0.00_-;_-&quot;$&quot;* &quot;-&quot;??_-;_-@_-"/>
    <numFmt numFmtId="164" formatCode="_-&quot;$&quot;* #,##0.00_-;\-&quot;$&quot;* #,##0.00_-;_-&quot;$&quot;* &quot;-&quot;_-;_-@_-"/>
  </numFmts>
  <fonts count="8"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11"/>
      <color theme="3"/>
      <name val="Calibri"/>
      <family val="2"/>
      <scheme val="minor"/>
    </font>
    <font>
      <b/>
      <sz val="11"/>
      <color rgb="FFFF0000"/>
      <name val="Calibri"/>
      <family val="2"/>
      <scheme val="minor"/>
    </font>
    <font>
      <sz val="20"/>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s>
  <cellStyleXfs count="3">
    <xf numFmtId="0" fontId="0" fillId="0" borderId="0"/>
    <xf numFmtId="44" fontId="2" fillId="0" borderId="0" applyFont="0" applyFill="0" applyBorder="0" applyAlignment="0" applyProtection="0"/>
    <xf numFmtId="0" fontId="7" fillId="0" borderId="0" applyNumberFormat="0" applyFill="0" applyBorder="0" applyAlignment="0" applyProtection="0"/>
  </cellStyleXfs>
  <cellXfs count="42">
    <xf numFmtId="0" fontId="0" fillId="0" borderId="0" xfId="0"/>
    <xf numFmtId="0" fontId="1" fillId="0" borderId="0" xfId="0" applyFont="1"/>
    <xf numFmtId="0" fontId="0" fillId="0" borderId="1" xfId="0" applyBorder="1"/>
    <xf numFmtId="0" fontId="0" fillId="0" borderId="0" xfId="0" applyFill="1"/>
    <xf numFmtId="0" fontId="5" fillId="0" borderId="0" xfId="0" applyFont="1"/>
    <xf numFmtId="0" fontId="4" fillId="0" borderId="0" xfId="0" applyFont="1"/>
    <xf numFmtId="44" fontId="0" fillId="0" borderId="0" xfId="1" applyFont="1"/>
    <xf numFmtId="44" fontId="3" fillId="2" borderId="1" xfId="1" applyFont="1" applyFill="1" applyBorder="1"/>
    <xf numFmtId="44" fontId="3" fillId="2" borderId="3" xfId="1" applyFont="1" applyFill="1" applyBorder="1"/>
    <xf numFmtId="44" fontId="4" fillId="2" borderId="1" xfId="1" applyFont="1" applyFill="1" applyBorder="1"/>
    <xf numFmtId="44" fontId="4" fillId="2" borderId="3" xfId="1" applyFont="1" applyFill="1" applyBorder="1"/>
    <xf numFmtId="6" fontId="0" fillId="2" borderId="2" xfId="1" applyNumberFormat="1" applyFont="1" applyFill="1" applyBorder="1"/>
    <xf numFmtId="6" fontId="0" fillId="2" borderId="4" xfId="1" applyNumberFormat="1" applyFont="1" applyFill="1" applyBorder="1"/>
    <xf numFmtId="6" fontId="0" fillId="2" borderId="3" xfId="1" applyNumberFormat="1" applyFont="1" applyFill="1" applyBorder="1"/>
    <xf numFmtId="42" fontId="0" fillId="0" borderId="1" xfId="1" applyNumberFormat="1" applyFont="1" applyBorder="1"/>
    <xf numFmtId="42" fontId="0" fillId="2" borderId="1" xfId="1" applyNumberFormat="1" applyFont="1" applyFill="1" applyBorder="1"/>
    <xf numFmtId="42" fontId="0" fillId="0" borderId="0" xfId="1" applyNumberFormat="1" applyFont="1"/>
    <xf numFmtId="42" fontId="0" fillId="3" borderId="1" xfId="1" applyNumberFormat="1" applyFont="1" applyFill="1" applyBorder="1"/>
    <xf numFmtId="0" fontId="0" fillId="0" borderId="0" xfId="0" applyBorder="1"/>
    <xf numFmtId="42" fontId="0" fillId="0" borderId="0" xfId="1" applyNumberFormat="1" applyFont="1" applyFill="1" applyBorder="1"/>
    <xf numFmtId="0" fontId="1" fillId="0" borderId="0" xfId="0" applyFont="1" applyBorder="1"/>
    <xf numFmtId="0" fontId="1" fillId="2" borderId="0" xfId="0" applyFont="1" applyFill="1" applyBorder="1"/>
    <xf numFmtId="42" fontId="0" fillId="2" borderId="0" xfId="1" applyNumberFormat="1" applyFont="1" applyFill="1" applyBorder="1"/>
    <xf numFmtId="42" fontId="0" fillId="0" borderId="1" xfId="1" applyNumberFormat="1" applyFont="1" applyFill="1" applyBorder="1"/>
    <xf numFmtId="0" fontId="0" fillId="2" borderId="0" xfId="0" applyFill="1" applyBorder="1"/>
    <xf numFmtId="0" fontId="0" fillId="2" borderId="1" xfId="0" applyFill="1" applyBorder="1"/>
    <xf numFmtId="42" fontId="0" fillId="2" borderId="5" xfId="1" applyNumberFormat="1" applyFont="1" applyFill="1" applyBorder="1"/>
    <xf numFmtId="42" fontId="0" fillId="2" borderId="2" xfId="1" applyNumberFormat="1" applyFont="1" applyFill="1" applyBorder="1"/>
    <xf numFmtId="0" fontId="0" fillId="0" borderId="1" xfId="0" applyBorder="1" applyAlignment="1">
      <alignment wrapText="1"/>
    </xf>
    <xf numFmtId="0" fontId="1" fillId="2" borderId="1" xfId="0" applyFont="1" applyFill="1" applyBorder="1"/>
    <xf numFmtId="164" fontId="0" fillId="0" borderId="1" xfId="1" applyNumberFormat="1" applyFont="1" applyFill="1" applyBorder="1"/>
    <xf numFmtId="164" fontId="0" fillId="2" borderId="1" xfId="1" applyNumberFormat="1" applyFont="1" applyFill="1" applyBorder="1"/>
    <xf numFmtId="164" fontId="0" fillId="0" borderId="0" xfId="1" applyNumberFormat="1" applyFont="1" applyFill="1" applyBorder="1"/>
    <xf numFmtId="164" fontId="0" fillId="0" borderId="1" xfId="1" applyNumberFormat="1" applyFont="1" applyBorder="1"/>
    <xf numFmtId="42" fontId="0" fillId="2" borderId="0" xfId="1" applyNumberFormat="1" applyFont="1" applyFill="1"/>
    <xf numFmtId="164" fontId="0" fillId="0" borderId="0" xfId="1" applyNumberFormat="1" applyFont="1"/>
    <xf numFmtId="17" fontId="0" fillId="0" borderId="0" xfId="1" applyNumberFormat="1" applyFont="1" applyFill="1" applyBorder="1"/>
    <xf numFmtId="17" fontId="0" fillId="4" borderId="1" xfId="0" applyNumberFormat="1" applyFill="1" applyBorder="1"/>
    <xf numFmtId="0" fontId="7" fillId="0" borderId="0" xfId="2"/>
    <xf numFmtId="0" fontId="6" fillId="0" borderId="0" xfId="0" applyFont="1" applyAlignment="1">
      <alignment horizontal="center" wrapText="1"/>
    </xf>
    <xf numFmtId="0" fontId="0" fillId="0" borderId="0" xfId="0" applyAlignment="1">
      <alignment horizontal="center" wrapText="1"/>
    </xf>
    <xf numFmtId="0" fontId="1" fillId="0" borderId="0" xfId="0" applyFont="1" applyAlignment="1">
      <alignment horizontal="center"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uperannuation.asn.au/resources/retirement-standar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2"/>
  <sheetViews>
    <sheetView showGridLines="0" tabSelected="1" workbookViewId="0">
      <selection activeCell="A20" sqref="A20:K26"/>
    </sheetView>
  </sheetViews>
  <sheetFormatPr defaultRowHeight="15" x14ac:dyDescent="0.25"/>
  <cols>
    <col min="11" max="11" width="9.140625" customWidth="1"/>
  </cols>
  <sheetData>
    <row r="2" spans="1:11" x14ac:dyDescent="0.25">
      <c r="A2" s="39" t="s">
        <v>22</v>
      </c>
      <c r="B2" s="39"/>
      <c r="C2" s="39"/>
      <c r="D2" s="39"/>
      <c r="E2" s="39"/>
      <c r="F2" s="39"/>
      <c r="G2" s="39"/>
      <c r="H2" s="39"/>
      <c r="I2" s="39"/>
      <c r="J2" s="39"/>
      <c r="K2" s="39"/>
    </row>
    <row r="3" spans="1:11" x14ac:dyDescent="0.25">
      <c r="A3" s="39"/>
      <c r="B3" s="39"/>
      <c r="C3" s="39"/>
      <c r="D3" s="39"/>
      <c r="E3" s="39"/>
      <c r="F3" s="39"/>
      <c r="G3" s="39"/>
      <c r="H3" s="39"/>
      <c r="I3" s="39"/>
      <c r="J3" s="39"/>
      <c r="K3" s="39"/>
    </row>
    <row r="4" spans="1:11" ht="15" customHeight="1" x14ac:dyDescent="0.25">
      <c r="A4" s="39"/>
      <c r="B4" s="39"/>
      <c r="C4" s="39"/>
      <c r="D4" s="39"/>
      <c r="E4" s="39"/>
      <c r="F4" s="39"/>
      <c r="G4" s="39"/>
      <c r="H4" s="39"/>
      <c r="I4" s="39"/>
      <c r="J4" s="39"/>
      <c r="K4" s="39"/>
    </row>
    <row r="5" spans="1:11" x14ac:dyDescent="0.25">
      <c r="A5" s="39"/>
      <c r="B5" s="39"/>
      <c r="C5" s="39"/>
      <c r="D5" s="39"/>
      <c r="E5" s="39"/>
      <c r="F5" s="39"/>
      <c r="G5" s="39"/>
      <c r="H5" s="39"/>
      <c r="I5" s="39"/>
      <c r="J5" s="39"/>
      <c r="K5" s="39"/>
    </row>
    <row r="6" spans="1:11" x14ac:dyDescent="0.25">
      <c r="A6" s="39"/>
      <c r="B6" s="39"/>
      <c r="C6" s="39"/>
      <c r="D6" s="39"/>
      <c r="E6" s="39"/>
      <c r="F6" s="39"/>
      <c r="G6" s="39"/>
      <c r="H6" s="39"/>
      <c r="I6" s="39"/>
      <c r="J6" s="39"/>
      <c r="K6" s="39"/>
    </row>
    <row r="7" spans="1:11" x14ac:dyDescent="0.25">
      <c r="A7" s="39"/>
      <c r="B7" s="39"/>
      <c r="C7" s="39"/>
      <c r="D7" s="39"/>
      <c r="E7" s="39"/>
      <c r="F7" s="39"/>
      <c r="G7" s="39"/>
      <c r="H7" s="39"/>
      <c r="I7" s="39"/>
      <c r="J7" s="39"/>
      <c r="K7" s="39"/>
    </row>
    <row r="8" spans="1:11" x14ac:dyDescent="0.25">
      <c r="A8" s="39"/>
      <c r="B8" s="39"/>
      <c r="C8" s="39"/>
      <c r="D8" s="39"/>
      <c r="E8" s="39"/>
      <c r="F8" s="39"/>
      <c r="G8" s="39"/>
      <c r="H8" s="39"/>
      <c r="I8" s="39"/>
      <c r="J8" s="39"/>
      <c r="K8" s="39"/>
    </row>
    <row r="10" spans="1:11" x14ac:dyDescent="0.25">
      <c r="A10" s="40" t="s">
        <v>23</v>
      </c>
      <c r="B10" s="40"/>
      <c r="C10" s="40"/>
      <c r="D10" s="40"/>
      <c r="E10" s="40"/>
      <c r="F10" s="40"/>
      <c r="G10" s="40"/>
      <c r="H10" s="40"/>
      <c r="I10" s="40"/>
      <c r="J10" s="40"/>
      <c r="K10" s="40"/>
    </row>
    <row r="11" spans="1:11" ht="15" customHeight="1" x14ac:dyDescent="0.25">
      <c r="A11" s="40"/>
      <c r="B11" s="40"/>
      <c r="C11" s="40"/>
      <c r="D11" s="40"/>
      <c r="E11" s="40"/>
      <c r="F11" s="40"/>
      <c r="G11" s="40"/>
      <c r="H11" s="40"/>
      <c r="I11" s="40"/>
      <c r="J11" s="40"/>
      <c r="K11" s="40"/>
    </row>
    <row r="12" spans="1:11" x14ac:dyDescent="0.25">
      <c r="A12" s="40"/>
      <c r="B12" s="40"/>
      <c r="C12" s="40"/>
      <c r="D12" s="40"/>
      <c r="E12" s="40"/>
      <c r="F12" s="40"/>
      <c r="G12" s="40"/>
      <c r="H12" s="40"/>
      <c r="I12" s="40"/>
      <c r="J12" s="40"/>
      <c r="K12" s="40"/>
    </row>
    <row r="14" spans="1:11" x14ac:dyDescent="0.25">
      <c r="A14" s="41" t="s">
        <v>68</v>
      </c>
      <c r="B14" s="40"/>
      <c r="C14" s="40"/>
      <c r="D14" s="40"/>
      <c r="E14" s="40"/>
      <c r="F14" s="40"/>
      <c r="G14" s="40"/>
      <c r="H14" s="40"/>
      <c r="I14" s="40"/>
      <c r="J14" s="40"/>
      <c r="K14" s="40"/>
    </row>
    <row r="15" spans="1:11" x14ac:dyDescent="0.25">
      <c r="A15" s="40"/>
      <c r="B15" s="40"/>
      <c r="C15" s="40"/>
      <c r="D15" s="40"/>
      <c r="E15" s="40"/>
      <c r="F15" s="40"/>
      <c r="G15" s="40"/>
      <c r="H15" s="40"/>
      <c r="I15" s="40"/>
      <c r="J15" s="40"/>
      <c r="K15" s="40"/>
    </row>
    <row r="20" spans="1:11" x14ac:dyDescent="0.25">
      <c r="A20" s="40" t="s">
        <v>24</v>
      </c>
      <c r="B20" s="40"/>
      <c r="C20" s="40"/>
      <c r="D20" s="40"/>
      <c r="E20" s="40"/>
      <c r="F20" s="40"/>
      <c r="G20" s="40"/>
      <c r="H20" s="40"/>
      <c r="I20" s="40"/>
      <c r="J20" s="40"/>
      <c r="K20" s="40"/>
    </row>
    <row r="21" spans="1:11" x14ac:dyDescent="0.25">
      <c r="A21" s="40"/>
      <c r="B21" s="40"/>
      <c r="C21" s="40"/>
      <c r="D21" s="40"/>
      <c r="E21" s="40"/>
      <c r="F21" s="40"/>
      <c r="G21" s="40"/>
      <c r="H21" s="40"/>
      <c r="I21" s="40"/>
      <c r="J21" s="40"/>
      <c r="K21" s="40"/>
    </row>
    <row r="22" spans="1:11" x14ac:dyDescent="0.25">
      <c r="A22" s="40"/>
      <c r="B22" s="40"/>
      <c r="C22" s="40"/>
      <c r="D22" s="40"/>
      <c r="E22" s="40"/>
      <c r="F22" s="40"/>
      <c r="G22" s="40"/>
      <c r="H22" s="40"/>
      <c r="I22" s="40"/>
      <c r="J22" s="40"/>
      <c r="K22" s="40"/>
    </row>
    <row r="23" spans="1:11" x14ac:dyDescent="0.25">
      <c r="A23" s="40"/>
      <c r="B23" s="40"/>
      <c r="C23" s="40"/>
      <c r="D23" s="40"/>
      <c r="E23" s="40"/>
      <c r="F23" s="40"/>
      <c r="G23" s="40"/>
      <c r="H23" s="40"/>
      <c r="I23" s="40"/>
      <c r="J23" s="40"/>
      <c r="K23" s="40"/>
    </row>
    <row r="24" spans="1:11" x14ac:dyDescent="0.25">
      <c r="A24" s="40"/>
      <c r="B24" s="40"/>
      <c r="C24" s="40"/>
      <c r="D24" s="40"/>
      <c r="E24" s="40"/>
      <c r="F24" s="40"/>
      <c r="G24" s="40"/>
      <c r="H24" s="40"/>
      <c r="I24" s="40"/>
      <c r="J24" s="40"/>
      <c r="K24" s="40"/>
    </row>
    <row r="25" spans="1:11" x14ac:dyDescent="0.25">
      <c r="A25" s="40"/>
      <c r="B25" s="40"/>
      <c r="C25" s="40"/>
      <c r="D25" s="40"/>
      <c r="E25" s="40"/>
      <c r="F25" s="40"/>
      <c r="G25" s="40"/>
      <c r="H25" s="40"/>
      <c r="I25" s="40"/>
      <c r="J25" s="40"/>
      <c r="K25" s="40"/>
    </row>
    <row r="26" spans="1:11" x14ac:dyDescent="0.25">
      <c r="A26" s="40"/>
      <c r="B26" s="40"/>
      <c r="C26" s="40"/>
      <c r="D26" s="40"/>
      <c r="E26" s="40"/>
      <c r="F26" s="40"/>
      <c r="G26" s="40"/>
      <c r="H26" s="40"/>
      <c r="I26" s="40"/>
      <c r="J26" s="40"/>
      <c r="K26" s="40"/>
    </row>
    <row r="28" spans="1:11" x14ac:dyDescent="0.25">
      <c r="A28" s="40" t="s">
        <v>21</v>
      </c>
      <c r="B28" s="40"/>
      <c r="C28" s="40"/>
      <c r="D28" s="40"/>
      <c r="E28" s="40"/>
      <c r="F28" s="40"/>
      <c r="G28" s="40"/>
      <c r="H28" s="40"/>
      <c r="I28" s="40"/>
      <c r="J28" s="40"/>
      <c r="K28" s="40"/>
    </row>
    <row r="29" spans="1:11" x14ac:dyDescent="0.25">
      <c r="A29" s="40"/>
      <c r="B29" s="40"/>
      <c r="C29" s="40"/>
      <c r="D29" s="40"/>
      <c r="E29" s="40"/>
      <c r="F29" s="40"/>
      <c r="G29" s="40"/>
      <c r="H29" s="40"/>
      <c r="I29" s="40"/>
      <c r="J29" s="40"/>
      <c r="K29" s="40"/>
    </row>
    <row r="32" spans="1:11" x14ac:dyDescent="0.25">
      <c r="A32" s="2" t="s">
        <v>67</v>
      </c>
      <c r="B32" s="37">
        <v>43617</v>
      </c>
      <c r="C32" t="s">
        <v>69</v>
      </c>
      <c r="D32" s="38" t="s">
        <v>70</v>
      </c>
    </row>
  </sheetData>
  <mergeCells count="5">
    <mergeCell ref="A2:K8"/>
    <mergeCell ref="A20:K26"/>
    <mergeCell ref="A10:K12"/>
    <mergeCell ref="A14:K15"/>
    <mergeCell ref="A28:K29"/>
  </mergeCells>
  <hyperlinks>
    <hyperlink ref="D32" r:id="rId1" xr:uid="{3945BEA5-F25A-4C8A-AE14-3A7C8C9C2F0E}"/>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1"/>
  <sheetViews>
    <sheetView workbookViewId="0">
      <pane ySplit="1" topLeftCell="A2" activePane="bottomLeft" state="frozen"/>
      <selection pane="bottomLeft" activeCell="C1" sqref="C1"/>
    </sheetView>
  </sheetViews>
  <sheetFormatPr defaultRowHeight="15" x14ac:dyDescent="0.25"/>
  <cols>
    <col min="1" max="1" width="34.85546875" bestFit="1" customWidth="1"/>
    <col min="2" max="7" width="12.85546875" customWidth="1"/>
    <col min="8" max="8" width="15.85546875" customWidth="1"/>
  </cols>
  <sheetData>
    <row r="1" spans="1:8" x14ac:dyDescent="0.25">
      <c r="A1" s="1"/>
      <c r="B1" t="s">
        <v>7</v>
      </c>
      <c r="C1" t="s">
        <v>71</v>
      </c>
      <c r="D1" t="s">
        <v>9</v>
      </c>
      <c r="E1" t="s">
        <v>19</v>
      </c>
      <c r="F1" t="s">
        <v>20</v>
      </c>
      <c r="G1" t="s">
        <v>10</v>
      </c>
      <c r="H1" t="s">
        <v>11</v>
      </c>
    </row>
    <row r="2" spans="1:8" x14ac:dyDescent="0.25">
      <c r="A2" s="1" t="s">
        <v>4</v>
      </c>
    </row>
    <row r="3" spans="1:8" x14ac:dyDescent="0.25">
      <c r="A3" s="2" t="s">
        <v>17</v>
      </c>
      <c r="B3" s="14"/>
      <c r="C3" s="14"/>
      <c r="D3" s="14"/>
      <c r="E3" s="14"/>
      <c r="F3" s="14"/>
      <c r="G3" s="14"/>
      <c r="H3" s="17">
        <f>SUM(B3*52)+(C3*26)+(D3*12)+(E3*4)+(F3*2)+G3</f>
        <v>0</v>
      </c>
    </row>
    <row r="4" spans="1:8" x14ac:dyDescent="0.25">
      <c r="A4" s="2" t="s">
        <v>18</v>
      </c>
      <c r="B4" s="14"/>
      <c r="C4" s="14"/>
      <c r="D4" s="14"/>
      <c r="E4" s="14"/>
      <c r="F4" s="14"/>
      <c r="G4" s="14"/>
      <c r="H4" s="17">
        <f t="shared" ref="H4:H8" si="0">SUM(B4*52)+(C4*26)+(D4*12)+(E4*4)+(F4*2)+G4</f>
        <v>0</v>
      </c>
    </row>
    <row r="5" spans="1:8" x14ac:dyDescent="0.25">
      <c r="A5" s="2" t="s">
        <v>5</v>
      </c>
      <c r="B5" s="14"/>
      <c r="C5" s="14"/>
      <c r="D5" s="14"/>
      <c r="E5" s="14"/>
      <c r="F5" s="14"/>
      <c r="G5" s="14"/>
      <c r="H5" s="17">
        <f t="shared" si="0"/>
        <v>0</v>
      </c>
    </row>
    <row r="6" spans="1:8" x14ac:dyDescent="0.25">
      <c r="A6" s="2" t="s">
        <v>12</v>
      </c>
      <c r="B6" s="14"/>
      <c r="C6" s="14"/>
      <c r="D6" s="14"/>
      <c r="E6" s="14"/>
      <c r="F6" s="14"/>
      <c r="G6" s="14"/>
      <c r="H6" s="17">
        <f t="shared" si="0"/>
        <v>0</v>
      </c>
    </row>
    <row r="7" spans="1:8" x14ac:dyDescent="0.25">
      <c r="A7" s="2" t="s">
        <v>6</v>
      </c>
      <c r="B7" s="14"/>
      <c r="C7" s="14"/>
      <c r="D7" s="14"/>
      <c r="E7" s="14"/>
      <c r="F7" s="14"/>
      <c r="G7" s="14"/>
      <c r="H7" s="17">
        <f t="shared" si="0"/>
        <v>0</v>
      </c>
    </row>
    <row r="8" spans="1:8" x14ac:dyDescent="0.25">
      <c r="A8" s="2" t="s">
        <v>6</v>
      </c>
      <c r="B8" s="14"/>
      <c r="C8" s="14"/>
      <c r="D8" s="14"/>
      <c r="E8" s="14"/>
      <c r="F8" s="14"/>
      <c r="G8" s="14"/>
      <c r="H8" s="17">
        <f t="shared" si="0"/>
        <v>0</v>
      </c>
    </row>
    <row r="9" spans="1:8" ht="15.75" thickBot="1" x14ac:dyDescent="0.3">
      <c r="A9" s="3" t="s">
        <v>13</v>
      </c>
      <c r="B9" s="15">
        <f>H9/52</f>
        <v>0</v>
      </c>
      <c r="C9" s="15">
        <f>H9/26</f>
        <v>0</v>
      </c>
      <c r="D9" s="15">
        <f>H9/12</f>
        <v>0</v>
      </c>
      <c r="E9" s="15">
        <f>H9/4</f>
        <v>0</v>
      </c>
      <c r="F9" s="15">
        <f>H9/2</f>
        <v>0</v>
      </c>
      <c r="G9" s="15">
        <f>H9</f>
        <v>0</v>
      </c>
      <c r="H9" s="27">
        <f>SUM(H2:H8)</f>
        <v>0</v>
      </c>
    </row>
    <row r="10" spans="1:8" ht="15.75" thickTop="1" x14ac:dyDescent="0.25">
      <c r="B10" s="16"/>
      <c r="C10" s="16"/>
      <c r="D10" s="16"/>
      <c r="E10" s="16"/>
      <c r="F10" s="16"/>
      <c r="G10" s="16"/>
      <c r="H10" s="16"/>
    </row>
    <row r="11" spans="1:8" x14ac:dyDescent="0.25">
      <c r="A11" s="20" t="s">
        <v>32</v>
      </c>
      <c r="B11" s="19"/>
      <c r="C11" s="19"/>
      <c r="D11" s="19"/>
      <c r="E11" s="19"/>
      <c r="F11" s="19"/>
      <c r="G11" s="19"/>
      <c r="H11" s="19"/>
    </row>
    <row r="12" spans="1:8" x14ac:dyDescent="0.25">
      <c r="A12" s="2" t="s">
        <v>26</v>
      </c>
      <c r="B12" s="23"/>
      <c r="C12" s="23"/>
      <c r="D12" s="23"/>
      <c r="E12" s="23"/>
      <c r="F12" s="23"/>
      <c r="G12" s="23"/>
      <c r="H12" s="17">
        <f t="shared" ref="H12:H17" si="1">SUM(B12*52)+(C12*26)+(D12*12)+(E12*4)+(F12*2)+G12</f>
        <v>0</v>
      </c>
    </row>
    <row r="13" spans="1:8" x14ac:dyDescent="0.25">
      <c r="A13" s="2" t="s">
        <v>0</v>
      </c>
      <c r="B13" s="23"/>
      <c r="C13" s="23"/>
      <c r="D13" s="23"/>
      <c r="E13" s="23"/>
      <c r="F13" s="23"/>
      <c r="G13" s="23"/>
      <c r="H13" s="17">
        <f t="shared" si="1"/>
        <v>0</v>
      </c>
    </row>
    <row r="14" spans="1:8" x14ac:dyDescent="0.25">
      <c r="A14" s="2" t="s">
        <v>1</v>
      </c>
      <c r="B14" s="23"/>
      <c r="C14" s="23"/>
      <c r="D14" s="23"/>
      <c r="E14" s="23"/>
      <c r="F14" s="23"/>
      <c r="G14" s="23"/>
      <c r="H14" s="17">
        <f t="shared" si="1"/>
        <v>0</v>
      </c>
    </row>
    <row r="15" spans="1:8" x14ac:dyDescent="0.25">
      <c r="A15" s="2" t="s">
        <v>27</v>
      </c>
      <c r="B15" s="23"/>
      <c r="C15" s="23"/>
      <c r="D15" s="23"/>
      <c r="E15" s="23"/>
      <c r="F15" s="23"/>
      <c r="G15" s="23"/>
      <c r="H15" s="17">
        <f t="shared" si="1"/>
        <v>0</v>
      </c>
    </row>
    <row r="16" spans="1:8" x14ac:dyDescent="0.25">
      <c r="A16" s="2" t="s">
        <v>28</v>
      </c>
      <c r="B16" s="23"/>
      <c r="C16" s="23"/>
      <c r="D16" s="23"/>
      <c r="E16" s="23"/>
      <c r="F16" s="23"/>
      <c r="G16" s="23"/>
      <c r="H16" s="17">
        <f t="shared" si="1"/>
        <v>0</v>
      </c>
    </row>
    <row r="17" spans="1:8" x14ac:dyDescent="0.25">
      <c r="A17" s="2" t="s">
        <v>2</v>
      </c>
      <c r="B17" s="23"/>
      <c r="C17" s="23"/>
      <c r="D17" s="23"/>
      <c r="E17" s="23"/>
      <c r="F17" s="23"/>
      <c r="G17" s="23"/>
      <c r="H17" s="17">
        <f t="shared" si="1"/>
        <v>0</v>
      </c>
    </row>
    <row r="18" spans="1:8" ht="15.75" thickBot="1" x14ac:dyDescent="0.3">
      <c r="A18" s="21" t="s">
        <v>40</v>
      </c>
      <c r="B18" s="22"/>
      <c r="C18" s="22"/>
      <c r="D18" s="22"/>
      <c r="E18" s="22"/>
      <c r="F18" s="22"/>
      <c r="G18" s="22"/>
      <c r="H18" s="26">
        <f>SUM(H12:H17)</f>
        <v>0</v>
      </c>
    </row>
    <row r="19" spans="1:8" ht="15.75" thickTop="1" x14ac:dyDescent="0.25">
      <c r="A19" s="20"/>
      <c r="B19" s="19"/>
      <c r="C19" s="19"/>
      <c r="D19" s="19"/>
      <c r="E19" s="19"/>
      <c r="F19" s="19"/>
      <c r="G19" s="19"/>
      <c r="H19" s="19"/>
    </row>
    <row r="20" spans="1:8" x14ac:dyDescent="0.25">
      <c r="A20" s="18"/>
      <c r="B20" s="19"/>
      <c r="C20" s="19"/>
      <c r="D20" s="19"/>
      <c r="E20" s="19"/>
      <c r="F20" s="19"/>
      <c r="G20" s="19"/>
      <c r="H20" s="19"/>
    </row>
    <row r="21" spans="1:8" ht="15.75" thickBot="1" x14ac:dyDescent="0.3">
      <c r="A21" s="25" t="s">
        <v>29</v>
      </c>
      <c r="B21" s="15"/>
      <c r="C21" s="15"/>
      <c r="D21" s="15"/>
      <c r="E21" s="15"/>
      <c r="F21" s="15"/>
      <c r="G21" s="15"/>
      <c r="H21" s="27">
        <f t="shared" ref="H21" si="2">SUM(B21*52)+(C21*26)+(D21*12)+(E21*4)+(F21*2)+G21</f>
        <v>0</v>
      </c>
    </row>
    <row r="22" spans="1:8" ht="15.75" thickTop="1" x14ac:dyDescent="0.25">
      <c r="A22" s="18"/>
      <c r="B22" s="19"/>
      <c r="C22" s="19"/>
      <c r="D22" s="19"/>
      <c r="E22" s="19"/>
      <c r="F22" s="19"/>
      <c r="G22" s="19"/>
      <c r="H22" s="19"/>
    </row>
    <row r="23" spans="1:8" x14ac:dyDescent="0.25">
      <c r="A23" s="18"/>
      <c r="B23" s="19"/>
      <c r="C23" s="19"/>
      <c r="D23" s="19"/>
      <c r="E23" s="19"/>
      <c r="F23" s="19"/>
      <c r="G23" s="19"/>
      <c r="H23" s="19"/>
    </row>
    <row r="24" spans="1:8" ht="15.75" thickBot="1" x14ac:dyDescent="0.3">
      <c r="A24" s="25" t="s">
        <v>30</v>
      </c>
      <c r="B24" s="15">
        <v>0</v>
      </c>
      <c r="C24" s="15"/>
      <c r="D24" s="15">
        <v>0</v>
      </c>
      <c r="E24" s="15"/>
      <c r="F24" s="15"/>
      <c r="G24" s="15"/>
      <c r="H24" s="27">
        <f t="shared" ref="H24" si="3">SUM(B24*52)+(C24*26)+(D24*12)+(E24*4)+(F24*2)+G24</f>
        <v>0</v>
      </c>
    </row>
    <row r="25" spans="1:8" ht="15.75" thickTop="1" x14ac:dyDescent="0.25">
      <c r="A25" s="18"/>
      <c r="B25" s="19"/>
      <c r="C25" s="19"/>
      <c r="D25" s="19"/>
      <c r="E25" s="19"/>
      <c r="F25" s="19"/>
      <c r="G25" s="19"/>
      <c r="H25" s="19"/>
    </row>
    <row r="26" spans="1:8" x14ac:dyDescent="0.25">
      <c r="A26" s="18"/>
      <c r="B26" s="19"/>
      <c r="C26" s="19"/>
      <c r="D26" s="19"/>
      <c r="E26" s="19"/>
      <c r="F26" s="19"/>
      <c r="G26" s="19"/>
      <c r="H26" s="19"/>
    </row>
    <row r="27" spans="1:8" ht="15.75" thickBot="1" x14ac:dyDescent="0.3">
      <c r="A27" s="25" t="s">
        <v>31</v>
      </c>
      <c r="B27" s="15"/>
      <c r="C27" s="15"/>
      <c r="D27" s="15"/>
      <c r="E27" s="15"/>
      <c r="F27" s="15"/>
      <c r="G27" s="15"/>
      <c r="H27" s="27">
        <f t="shared" ref="H27" si="4">SUM(B27*52)+(C27*26)+(D27*12)+(E27*4)+(F27*2)+G27</f>
        <v>0</v>
      </c>
    </row>
    <row r="28" spans="1:8" ht="15.75" thickTop="1" x14ac:dyDescent="0.25">
      <c r="A28" s="18"/>
      <c r="B28" s="19"/>
      <c r="C28" s="19"/>
      <c r="D28" s="19"/>
      <c r="E28" s="19"/>
      <c r="F28" s="19"/>
      <c r="G28" s="19"/>
      <c r="H28" s="19"/>
    </row>
    <row r="29" spans="1:8" x14ac:dyDescent="0.25">
      <c r="A29" s="20" t="s">
        <v>41</v>
      </c>
      <c r="B29" s="19"/>
      <c r="C29" s="19"/>
      <c r="D29" s="19"/>
      <c r="E29" s="19"/>
      <c r="F29" s="19"/>
      <c r="G29" s="19"/>
      <c r="H29" s="19"/>
    </row>
    <row r="30" spans="1:8" x14ac:dyDescent="0.25">
      <c r="A30" s="2" t="s">
        <v>34</v>
      </c>
      <c r="B30" s="23"/>
      <c r="C30" s="23"/>
      <c r="D30" s="23"/>
      <c r="E30" s="23"/>
      <c r="F30" s="23"/>
      <c r="G30" s="23"/>
      <c r="H30" s="17">
        <f t="shared" ref="H30:H37" si="5">SUM(B30*52)+(C30*26)+(D30*12)+(E30*4)+(F30*2)+G30</f>
        <v>0</v>
      </c>
    </row>
    <row r="31" spans="1:8" x14ac:dyDescent="0.25">
      <c r="A31" s="2" t="s">
        <v>35</v>
      </c>
      <c r="B31" s="23"/>
      <c r="C31" s="23"/>
      <c r="D31" s="23"/>
      <c r="E31" s="23"/>
      <c r="F31" s="23"/>
      <c r="G31" s="23"/>
      <c r="H31" s="17">
        <f t="shared" si="5"/>
        <v>0</v>
      </c>
    </row>
    <row r="32" spans="1:8" x14ac:dyDescent="0.25">
      <c r="A32" s="2" t="s">
        <v>36</v>
      </c>
      <c r="B32" s="23"/>
      <c r="C32" s="23"/>
      <c r="D32" s="23"/>
      <c r="E32" s="23"/>
      <c r="F32" s="23"/>
      <c r="G32" s="23"/>
      <c r="H32" s="17">
        <f t="shared" si="5"/>
        <v>0</v>
      </c>
    </row>
    <row r="33" spans="1:8" x14ac:dyDescent="0.25">
      <c r="A33" s="2" t="s">
        <v>37</v>
      </c>
      <c r="B33" s="23"/>
      <c r="C33" s="23"/>
      <c r="D33" s="23"/>
      <c r="E33" s="23"/>
      <c r="F33" s="23"/>
      <c r="G33" s="23"/>
      <c r="H33" s="17">
        <f t="shared" si="5"/>
        <v>0</v>
      </c>
    </row>
    <row r="34" spans="1:8" x14ac:dyDescent="0.25">
      <c r="A34" s="2" t="s">
        <v>38</v>
      </c>
      <c r="B34" s="23"/>
      <c r="C34" s="23"/>
      <c r="D34" s="23"/>
      <c r="E34" s="23"/>
      <c r="F34" s="23"/>
      <c r="G34" s="23"/>
      <c r="H34" s="17">
        <f t="shared" si="5"/>
        <v>0</v>
      </c>
    </row>
    <row r="35" spans="1:8" ht="30" x14ac:dyDescent="0.25">
      <c r="A35" s="28" t="s">
        <v>39</v>
      </c>
      <c r="B35" s="23"/>
      <c r="C35" s="23"/>
      <c r="D35" s="23"/>
      <c r="E35" s="23"/>
      <c r="F35" s="23"/>
      <c r="G35" s="23"/>
      <c r="H35" s="17">
        <f t="shared" si="5"/>
        <v>0</v>
      </c>
    </row>
    <row r="36" spans="1:8" x14ac:dyDescent="0.25">
      <c r="A36" s="2" t="s">
        <v>65</v>
      </c>
      <c r="B36" s="23"/>
      <c r="C36" s="23"/>
      <c r="D36" s="23"/>
      <c r="E36" s="23"/>
      <c r="F36" s="23"/>
      <c r="G36" s="23"/>
      <c r="H36" s="17">
        <f t="shared" si="5"/>
        <v>0</v>
      </c>
    </row>
    <row r="37" spans="1:8" x14ac:dyDescent="0.25">
      <c r="A37" s="2" t="s">
        <v>2</v>
      </c>
      <c r="B37" s="23"/>
      <c r="C37" s="23"/>
      <c r="D37" s="23"/>
      <c r="E37" s="23"/>
      <c r="F37" s="23"/>
      <c r="G37" s="23"/>
      <c r="H37" s="17">
        <f t="shared" si="5"/>
        <v>0</v>
      </c>
    </row>
    <row r="38" spans="1:8" ht="15.75" thickBot="1" x14ac:dyDescent="0.3">
      <c r="A38" s="21" t="s">
        <v>33</v>
      </c>
      <c r="B38" s="22"/>
      <c r="C38" s="22"/>
      <c r="D38" s="22"/>
      <c r="E38" s="22"/>
      <c r="F38" s="22"/>
      <c r="G38" s="22"/>
      <c r="H38" s="26">
        <f>SUM(H30:H37)</f>
        <v>0</v>
      </c>
    </row>
    <row r="39" spans="1:8" ht="15.75" thickTop="1" x14ac:dyDescent="0.25">
      <c r="A39" s="18"/>
      <c r="B39" s="19"/>
      <c r="C39" s="19"/>
      <c r="D39" s="19"/>
      <c r="E39" s="19"/>
      <c r="F39" s="19"/>
      <c r="G39" s="19"/>
      <c r="H39" s="19"/>
    </row>
    <row r="40" spans="1:8" x14ac:dyDescent="0.25">
      <c r="A40" s="18"/>
      <c r="B40" s="19"/>
      <c r="C40" s="19"/>
      <c r="D40" s="19"/>
      <c r="E40" s="19"/>
      <c r="F40" s="19"/>
      <c r="G40" s="19"/>
      <c r="H40" s="19"/>
    </row>
    <row r="41" spans="1:8" ht="15.75" thickBot="1" x14ac:dyDescent="0.3">
      <c r="A41" s="29" t="s">
        <v>42</v>
      </c>
      <c r="B41" s="15"/>
      <c r="C41" s="15"/>
      <c r="D41" s="15"/>
      <c r="E41" s="15"/>
      <c r="F41" s="15"/>
      <c r="G41" s="15"/>
      <c r="H41" s="27">
        <f t="shared" ref="H41" si="6">SUM(B41*52)+(C41*26)+(D41*12)+(E41*4)+(F41*2)+G41</f>
        <v>0</v>
      </c>
    </row>
    <row r="42" spans="1:8" ht="15.75" thickTop="1" x14ac:dyDescent="0.25">
      <c r="A42" s="18"/>
      <c r="B42" s="19"/>
      <c r="C42" s="19"/>
      <c r="D42" s="19"/>
      <c r="E42" s="19"/>
      <c r="F42" s="19"/>
      <c r="G42" s="19"/>
      <c r="H42" s="19"/>
    </row>
    <row r="43" spans="1:8" x14ac:dyDescent="0.25">
      <c r="A43" s="18"/>
      <c r="B43" s="19"/>
      <c r="C43" s="19"/>
      <c r="D43" s="19"/>
      <c r="E43" s="19"/>
      <c r="F43" s="19"/>
      <c r="G43" s="19"/>
      <c r="H43" s="19"/>
    </row>
    <row r="44" spans="1:8" x14ac:dyDescent="0.25">
      <c r="A44" s="20" t="s">
        <v>43</v>
      </c>
      <c r="B44" s="19"/>
      <c r="C44" s="19"/>
      <c r="D44" s="19"/>
      <c r="E44" s="19"/>
      <c r="F44" s="19"/>
      <c r="G44" s="19"/>
      <c r="H44" s="19"/>
    </row>
    <row r="45" spans="1:8" x14ac:dyDescent="0.25">
      <c r="A45" s="2" t="s">
        <v>44</v>
      </c>
      <c r="B45" s="23"/>
      <c r="C45" s="23"/>
      <c r="D45" s="23"/>
      <c r="E45" s="23"/>
      <c r="F45" s="23"/>
      <c r="G45" s="23"/>
      <c r="H45" s="17">
        <f t="shared" ref="H45:H49" si="7">SUM(B45*52)+(C45*26)+(D45*12)+(E45*4)+(F45*2)+G45</f>
        <v>0</v>
      </c>
    </row>
    <row r="46" spans="1:8" x14ac:dyDescent="0.25">
      <c r="A46" s="2" t="s">
        <v>3</v>
      </c>
      <c r="B46" s="23"/>
      <c r="C46" s="23"/>
      <c r="D46" s="23"/>
      <c r="E46" s="23"/>
      <c r="F46" s="23"/>
      <c r="G46" s="23"/>
      <c r="H46" s="17">
        <f t="shared" si="7"/>
        <v>0</v>
      </c>
    </row>
    <row r="47" spans="1:8" x14ac:dyDescent="0.25">
      <c r="A47" s="2" t="s">
        <v>25</v>
      </c>
      <c r="B47" s="23"/>
      <c r="C47" s="23"/>
      <c r="D47" s="23"/>
      <c r="E47" s="23"/>
      <c r="F47" s="23"/>
      <c r="G47" s="23"/>
      <c r="H47" s="17">
        <f t="shared" si="7"/>
        <v>0</v>
      </c>
    </row>
    <row r="48" spans="1:8" x14ac:dyDescent="0.25">
      <c r="A48" s="2" t="s">
        <v>45</v>
      </c>
      <c r="B48" s="23"/>
      <c r="C48" s="23"/>
      <c r="D48" s="23"/>
      <c r="E48" s="23"/>
      <c r="F48" s="23"/>
      <c r="G48" s="23"/>
      <c r="H48" s="17">
        <f t="shared" si="7"/>
        <v>0</v>
      </c>
    </row>
    <row r="49" spans="1:8" x14ac:dyDescent="0.25">
      <c r="A49" s="2" t="s">
        <v>2</v>
      </c>
      <c r="B49" s="23"/>
      <c r="C49" s="23"/>
      <c r="D49" s="23"/>
      <c r="E49" s="23"/>
      <c r="F49" s="23"/>
      <c r="G49" s="23"/>
      <c r="H49" s="17">
        <f t="shared" si="7"/>
        <v>0</v>
      </c>
    </row>
    <row r="50" spans="1:8" ht="15.75" thickBot="1" x14ac:dyDescent="0.3">
      <c r="A50" s="24" t="s">
        <v>46</v>
      </c>
      <c r="B50" s="22"/>
      <c r="C50" s="22"/>
      <c r="D50" s="22"/>
      <c r="E50" s="22"/>
      <c r="F50" s="22"/>
      <c r="G50" s="22"/>
      <c r="H50" s="26">
        <f>SUM(H45:H49)</f>
        <v>0</v>
      </c>
    </row>
    <row r="51" spans="1:8" ht="15.75" thickTop="1" x14ac:dyDescent="0.25">
      <c r="A51" s="18"/>
      <c r="B51" s="19"/>
      <c r="C51" s="19"/>
      <c r="D51" s="19"/>
      <c r="E51" s="19"/>
      <c r="F51" s="19"/>
      <c r="G51" s="19"/>
      <c r="H51" s="19"/>
    </row>
    <row r="52" spans="1:8" x14ac:dyDescent="0.25">
      <c r="A52" s="20" t="s">
        <v>47</v>
      </c>
      <c r="B52" s="19"/>
      <c r="C52" s="19"/>
      <c r="D52" s="19"/>
      <c r="E52" s="19"/>
      <c r="F52" s="19"/>
      <c r="G52" s="19"/>
      <c r="H52" s="19"/>
    </row>
    <row r="53" spans="1:8" x14ac:dyDescent="0.25">
      <c r="A53" s="2" t="s">
        <v>48</v>
      </c>
      <c r="B53" s="23"/>
      <c r="C53" s="23"/>
      <c r="D53" s="23"/>
      <c r="E53" s="23"/>
      <c r="F53" s="23"/>
      <c r="G53" s="23"/>
      <c r="H53" s="17">
        <f t="shared" ref="H53:H58" si="8">SUM(B53*52)+(C53*26)+(D53*12)+(E53*4)+(F53*2)+G53</f>
        <v>0</v>
      </c>
    </row>
    <row r="54" spans="1:8" x14ac:dyDescent="0.25">
      <c r="A54" s="2" t="s">
        <v>49</v>
      </c>
      <c r="B54" s="23"/>
      <c r="C54" s="23"/>
      <c r="D54" s="23"/>
      <c r="E54" s="23"/>
      <c r="F54" s="23"/>
      <c r="G54" s="23"/>
      <c r="H54" s="17">
        <f t="shared" si="8"/>
        <v>0</v>
      </c>
    </row>
    <row r="55" spans="1:8" x14ac:dyDescent="0.25">
      <c r="A55" s="2" t="s">
        <v>52</v>
      </c>
      <c r="B55" s="23"/>
      <c r="C55" s="23"/>
      <c r="D55" s="23"/>
      <c r="E55" s="23"/>
      <c r="F55" s="23"/>
      <c r="G55" s="23"/>
      <c r="H55" s="17">
        <f t="shared" si="8"/>
        <v>0</v>
      </c>
    </row>
    <row r="56" spans="1:8" x14ac:dyDescent="0.25">
      <c r="A56" s="2" t="s">
        <v>50</v>
      </c>
      <c r="B56" s="23"/>
      <c r="C56" s="23"/>
      <c r="D56" s="23"/>
      <c r="E56" s="23"/>
      <c r="F56" s="23"/>
      <c r="G56" s="23"/>
      <c r="H56" s="17">
        <f t="shared" si="8"/>
        <v>0</v>
      </c>
    </row>
    <row r="57" spans="1:8" ht="30" x14ac:dyDescent="0.25">
      <c r="A57" s="28" t="s">
        <v>51</v>
      </c>
      <c r="B57" s="23"/>
      <c r="C57" s="23"/>
      <c r="D57" s="23"/>
      <c r="E57" s="23"/>
      <c r="F57" s="23"/>
      <c r="G57" s="23"/>
      <c r="H57" s="17">
        <f t="shared" si="8"/>
        <v>0</v>
      </c>
    </row>
    <row r="58" spans="1:8" x14ac:dyDescent="0.25">
      <c r="A58" s="28" t="s">
        <v>2</v>
      </c>
      <c r="B58" s="23"/>
      <c r="C58" s="23"/>
      <c r="D58" s="23"/>
      <c r="E58" s="23"/>
      <c r="F58" s="23"/>
      <c r="G58" s="23"/>
      <c r="H58" s="17">
        <f t="shared" si="8"/>
        <v>0</v>
      </c>
    </row>
    <row r="59" spans="1:8" ht="15.75" thickBot="1" x14ac:dyDescent="0.3">
      <c r="A59" s="24" t="s">
        <v>46</v>
      </c>
      <c r="B59" s="22"/>
      <c r="C59" s="22"/>
      <c r="D59" s="22"/>
      <c r="E59" s="22"/>
      <c r="F59" s="22"/>
      <c r="G59" s="22"/>
      <c r="H59" s="26">
        <f>SUM(H53:H58)</f>
        <v>0</v>
      </c>
    </row>
    <row r="60" spans="1:8" ht="15.75" thickTop="1" x14ac:dyDescent="0.25">
      <c r="A60" s="18"/>
      <c r="B60" s="19"/>
      <c r="C60" s="19"/>
      <c r="D60" s="19"/>
      <c r="E60" s="19"/>
      <c r="F60" s="19"/>
      <c r="G60" s="19"/>
      <c r="H60" s="19"/>
    </row>
    <row r="61" spans="1:8" x14ac:dyDescent="0.25">
      <c r="A61" s="18"/>
      <c r="B61" s="19"/>
      <c r="C61" s="19"/>
      <c r="D61" s="19"/>
      <c r="E61" s="19"/>
      <c r="F61" s="19"/>
      <c r="G61" s="19"/>
      <c r="H61" s="19"/>
    </row>
    <row r="62" spans="1:8" x14ac:dyDescent="0.25">
      <c r="A62" s="20" t="s">
        <v>53</v>
      </c>
      <c r="B62" s="19"/>
      <c r="C62" s="19"/>
      <c r="D62" s="19"/>
      <c r="E62" s="19"/>
      <c r="F62" s="19"/>
      <c r="G62" s="19"/>
      <c r="H62" s="19"/>
    </row>
    <row r="63" spans="1:8" x14ac:dyDescent="0.25">
      <c r="A63" s="2" t="s">
        <v>54</v>
      </c>
      <c r="B63" s="23"/>
      <c r="C63" s="23"/>
      <c r="D63" s="23"/>
      <c r="E63" s="23"/>
      <c r="F63" s="23"/>
      <c r="G63" s="23"/>
      <c r="H63" s="17">
        <f t="shared" ref="H63:H74" si="9">SUM(B63*52)+(C63*26)+(D63*12)+(E63*4)+(F63*2)+G63</f>
        <v>0</v>
      </c>
    </row>
    <row r="64" spans="1:8" x14ac:dyDescent="0.25">
      <c r="A64" s="2" t="s">
        <v>55</v>
      </c>
      <c r="B64" s="23"/>
      <c r="C64" s="23"/>
      <c r="D64" s="23"/>
      <c r="E64" s="23"/>
      <c r="F64" s="23"/>
      <c r="G64" s="23"/>
      <c r="H64" s="17">
        <f t="shared" si="9"/>
        <v>0</v>
      </c>
    </row>
    <row r="65" spans="1:8" x14ac:dyDescent="0.25">
      <c r="A65" s="2" t="s">
        <v>56</v>
      </c>
      <c r="B65" s="23"/>
      <c r="C65" s="23"/>
      <c r="D65" s="23"/>
      <c r="E65" s="23"/>
      <c r="F65" s="23"/>
      <c r="G65" s="23"/>
      <c r="H65" s="17">
        <f t="shared" si="9"/>
        <v>0</v>
      </c>
    </row>
    <row r="66" spans="1:8" x14ac:dyDescent="0.25">
      <c r="A66" s="2" t="s">
        <v>57</v>
      </c>
      <c r="B66" s="23"/>
      <c r="C66" s="23"/>
      <c r="D66" s="23"/>
      <c r="E66" s="23"/>
      <c r="F66" s="23"/>
      <c r="G66" s="23"/>
      <c r="H66" s="17">
        <f t="shared" si="9"/>
        <v>0</v>
      </c>
    </row>
    <row r="67" spans="1:8" x14ac:dyDescent="0.25">
      <c r="A67" s="2" t="s">
        <v>58</v>
      </c>
      <c r="B67" s="23"/>
      <c r="C67" s="23"/>
      <c r="D67" s="23"/>
      <c r="E67" s="23"/>
      <c r="F67" s="23"/>
      <c r="G67" s="23"/>
      <c r="H67" s="17">
        <f t="shared" si="9"/>
        <v>0</v>
      </c>
    </row>
    <row r="68" spans="1:8" x14ac:dyDescent="0.25">
      <c r="A68" s="2" t="s">
        <v>59</v>
      </c>
      <c r="B68" s="23"/>
      <c r="C68" s="23"/>
      <c r="D68" s="23"/>
      <c r="E68" s="23"/>
      <c r="F68" s="23"/>
      <c r="G68" s="23"/>
      <c r="H68" s="17">
        <f t="shared" si="9"/>
        <v>0</v>
      </c>
    </row>
    <row r="69" spans="1:8" x14ac:dyDescent="0.25">
      <c r="A69" s="28" t="s">
        <v>60</v>
      </c>
      <c r="B69" s="23"/>
      <c r="C69" s="23"/>
      <c r="D69" s="23"/>
      <c r="E69" s="23"/>
      <c r="F69" s="23"/>
      <c r="G69" s="23"/>
      <c r="H69" s="17">
        <f t="shared" si="9"/>
        <v>0</v>
      </c>
    </row>
    <row r="70" spans="1:8" x14ac:dyDescent="0.25">
      <c r="A70" s="2" t="s">
        <v>61</v>
      </c>
      <c r="B70" s="23"/>
      <c r="C70" s="23"/>
      <c r="D70" s="23"/>
      <c r="E70" s="23"/>
      <c r="F70" s="23"/>
      <c r="G70" s="23"/>
      <c r="H70" s="17">
        <f t="shared" si="9"/>
        <v>0</v>
      </c>
    </row>
    <row r="71" spans="1:8" x14ac:dyDescent="0.25">
      <c r="A71" s="28" t="s">
        <v>62</v>
      </c>
      <c r="B71" s="23"/>
      <c r="C71" s="23"/>
      <c r="D71" s="23"/>
      <c r="E71" s="23"/>
      <c r="F71" s="23"/>
      <c r="G71" s="23"/>
      <c r="H71" s="17">
        <f t="shared" si="9"/>
        <v>0</v>
      </c>
    </row>
    <row r="72" spans="1:8" x14ac:dyDescent="0.25">
      <c r="A72" s="28" t="s">
        <v>63</v>
      </c>
      <c r="B72" s="23"/>
      <c r="C72" s="23"/>
      <c r="D72" s="23"/>
      <c r="E72" s="23"/>
      <c r="F72" s="23"/>
      <c r="G72" s="23"/>
      <c r="H72" s="17">
        <f t="shared" si="9"/>
        <v>0</v>
      </c>
    </row>
    <row r="73" spans="1:8" x14ac:dyDescent="0.25">
      <c r="A73" s="28" t="s">
        <v>2</v>
      </c>
      <c r="B73" s="23"/>
      <c r="C73" s="23"/>
      <c r="D73" s="23"/>
      <c r="E73" s="23"/>
      <c r="F73" s="23"/>
      <c r="G73" s="23"/>
      <c r="H73" s="17">
        <f t="shared" si="9"/>
        <v>0</v>
      </c>
    </row>
    <row r="74" spans="1:8" x14ac:dyDescent="0.25">
      <c r="A74" s="2" t="s">
        <v>2</v>
      </c>
      <c r="B74" s="23"/>
      <c r="C74" s="23"/>
      <c r="D74" s="23"/>
      <c r="E74" s="23"/>
      <c r="F74" s="23"/>
      <c r="G74" s="23"/>
      <c r="H74" s="17">
        <f t="shared" si="9"/>
        <v>0</v>
      </c>
    </row>
    <row r="75" spans="1:8" ht="15.75" thickBot="1" x14ac:dyDescent="0.3">
      <c r="A75" s="21" t="s">
        <v>64</v>
      </c>
      <c r="B75" s="22"/>
      <c r="C75" s="22"/>
      <c r="D75" s="22"/>
      <c r="E75" s="22"/>
      <c r="F75" s="22"/>
      <c r="G75" s="22"/>
      <c r="H75" s="26">
        <f>SUM(H63:H74)</f>
        <v>0</v>
      </c>
    </row>
    <row r="76" spans="1:8" ht="15.75" thickTop="1" x14ac:dyDescent="0.25">
      <c r="A76" s="18"/>
      <c r="B76" s="19"/>
      <c r="C76" s="19"/>
      <c r="D76" s="19"/>
      <c r="E76" s="19"/>
      <c r="F76" s="19"/>
      <c r="G76" s="19"/>
      <c r="H76" s="19"/>
    </row>
    <row r="77" spans="1:8" ht="15.75" thickBot="1" x14ac:dyDescent="0.3">
      <c r="B77" s="6"/>
      <c r="C77" s="6"/>
      <c r="D77" s="6"/>
      <c r="E77" s="6"/>
      <c r="F77" s="6"/>
      <c r="G77" s="6"/>
      <c r="H77" s="6"/>
    </row>
    <row r="78" spans="1:8" ht="15.75" thickBot="1" x14ac:dyDescent="0.3">
      <c r="A78" s="4" t="s">
        <v>14</v>
      </c>
      <c r="B78" s="7">
        <f>H78/52</f>
        <v>0</v>
      </c>
      <c r="C78" s="7">
        <f>H78/26</f>
        <v>0</v>
      </c>
      <c r="D78" s="7">
        <f>H78/12</f>
        <v>0</v>
      </c>
      <c r="E78" s="7">
        <f>H78/4</f>
        <v>0</v>
      </c>
      <c r="F78" s="7">
        <f>H78/2</f>
        <v>0</v>
      </c>
      <c r="G78" s="7">
        <f>H78</f>
        <v>0</v>
      </c>
      <c r="H78" s="8">
        <f>SUM(H18+H21+H24+H27+H38+H41+H50+H59+H75)</f>
        <v>0</v>
      </c>
    </row>
    <row r="79" spans="1:8" ht="15.75" thickBot="1" x14ac:dyDescent="0.3">
      <c r="A79" s="5" t="s">
        <v>15</v>
      </c>
      <c r="B79" s="9">
        <f>H79/52</f>
        <v>0</v>
      </c>
      <c r="C79" s="9">
        <f>H79/26</f>
        <v>0</v>
      </c>
      <c r="D79" s="9">
        <f>H79/12</f>
        <v>0</v>
      </c>
      <c r="E79" s="9">
        <f>H79/4</f>
        <v>0</v>
      </c>
      <c r="F79" s="9">
        <f>H79/2</f>
        <v>0</v>
      </c>
      <c r="G79" s="9">
        <f>H79</f>
        <v>0</v>
      </c>
      <c r="H79" s="10">
        <f>H9</f>
        <v>0</v>
      </c>
    </row>
    <row r="80" spans="1:8" ht="15.75" thickBot="1" x14ac:dyDescent="0.3">
      <c r="A80" t="s">
        <v>16</v>
      </c>
      <c r="B80" s="11">
        <f>H80/52</f>
        <v>0</v>
      </c>
      <c r="C80" s="11">
        <f>H80/26</f>
        <v>0</v>
      </c>
      <c r="D80" s="11">
        <f>H80/12</f>
        <v>0</v>
      </c>
      <c r="E80" s="11">
        <f>H80/4</f>
        <v>0</v>
      </c>
      <c r="F80" s="11">
        <f>H80/2</f>
        <v>0</v>
      </c>
      <c r="G80" s="12">
        <f>H80</f>
        <v>0</v>
      </c>
      <c r="H80" s="13">
        <f>SUM(H79-H78)</f>
        <v>0</v>
      </c>
    </row>
    <row r="81" spans="2:8" ht="15.75" thickTop="1" x14ac:dyDescent="0.25">
      <c r="B81" t="s">
        <v>7</v>
      </c>
      <c r="C81" t="s">
        <v>8</v>
      </c>
      <c r="D81" t="s">
        <v>9</v>
      </c>
      <c r="E81" t="s">
        <v>19</v>
      </c>
      <c r="F81" t="s">
        <v>20</v>
      </c>
      <c r="G81" t="s">
        <v>10</v>
      </c>
      <c r="H81" t="s">
        <v>11</v>
      </c>
    </row>
  </sheetData>
  <pageMargins left="0.70866141732283472" right="0.70866141732283472" top="0.42" bottom="0.53" header="0.26"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1"/>
  <sheetViews>
    <sheetView workbookViewId="0">
      <pane xSplit="1" ySplit="2" topLeftCell="B3" activePane="bottomRight" state="frozen"/>
      <selection pane="topRight" activeCell="B1" sqref="B1"/>
      <selection pane="bottomLeft" activeCell="A3" sqref="A3"/>
      <selection pane="bottomRight" activeCell="C1" sqref="C1"/>
    </sheetView>
  </sheetViews>
  <sheetFormatPr defaultRowHeight="15" x14ac:dyDescent="0.25"/>
  <cols>
    <col min="1" max="1" width="34.85546875" bestFit="1" customWidth="1"/>
    <col min="2" max="7" width="12.85546875" customWidth="1"/>
    <col min="8" max="8" width="15.85546875" customWidth="1"/>
  </cols>
  <sheetData>
    <row r="1" spans="1:8" x14ac:dyDescent="0.25">
      <c r="A1" s="1"/>
      <c r="B1" t="s">
        <v>7</v>
      </c>
      <c r="C1" t="s">
        <v>71</v>
      </c>
      <c r="D1" t="s">
        <v>9</v>
      </c>
      <c r="E1" t="s">
        <v>19</v>
      </c>
      <c r="F1" t="s">
        <v>20</v>
      </c>
      <c r="G1" t="s">
        <v>10</v>
      </c>
      <c r="H1" t="s">
        <v>11</v>
      </c>
    </row>
    <row r="2" spans="1:8" x14ac:dyDescent="0.25">
      <c r="A2" s="1" t="s">
        <v>4</v>
      </c>
    </row>
    <row r="3" spans="1:8" x14ac:dyDescent="0.25">
      <c r="A3" s="2" t="s">
        <v>17</v>
      </c>
      <c r="B3" s="33"/>
      <c r="C3" s="14"/>
      <c r="D3" s="14"/>
      <c r="E3" s="14"/>
      <c r="F3" s="14"/>
      <c r="G3" s="14"/>
      <c r="H3" s="17">
        <f>SUM(B3*52)+(C3*26)+(D3*12)+(E3*4)+(F3*2)+G3</f>
        <v>0</v>
      </c>
    </row>
    <row r="4" spans="1:8" x14ac:dyDescent="0.25">
      <c r="A4" s="2" t="s">
        <v>18</v>
      </c>
      <c r="B4" s="33"/>
      <c r="C4" s="14"/>
      <c r="D4" s="14"/>
      <c r="E4" s="14"/>
      <c r="F4" s="14"/>
      <c r="G4" s="14"/>
      <c r="H4" s="17">
        <f t="shared" ref="H4:H8" si="0">SUM(B4*52)+(C4*26)+(D4*12)+(E4*4)+(F4*2)+G4</f>
        <v>0</v>
      </c>
    </row>
    <row r="5" spans="1:8" x14ac:dyDescent="0.25">
      <c r="A5" s="2" t="s">
        <v>5</v>
      </c>
      <c r="B5" s="33"/>
      <c r="C5" s="14"/>
      <c r="D5" s="14"/>
      <c r="E5" s="14"/>
      <c r="F5" s="14"/>
      <c r="G5" s="14"/>
      <c r="H5" s="17">
        <f t="shared" si="0"/>
        <v>0</v>
      </c>
    </row>
    <row r="6" spans="1:8" x14ac:dyDescent="0.25">
      <c r="A6" s="2" t="s">
        <v>12</v>
      </c>
      <c r="B6" s="33"/>
      <c r="C6" s="14"/>
      <c r="D6" s="14"/>
      <c r="E6" s="14"/>
      <c r="F6" s="14"/>
      <c r="G6" s="14"/>
      <c r="H6" s="17">
        <f t="shared" si="0"/>
        <v>0</v>
      </c>
    </row>
    <row r="7" spans="1:8" x14ac:dyDescent="0.25">
      <c r="A7" s="2" t="s">
        <v>6</v>
      </c>
      <c r="B7" s="33"/>
      <c r="C7" s="14"/>
      <c r="D7" s="14"/>
      <c r="E7" s="14"/>
      <c r="F7" s="14"/>
      <c r="G7" s="14"/>
      <c r="H7" s="17">
        <f t="shared" si="0"/>
        <v>0</v>
      </c>
    </row>
    <row r="8" spans="1:8" x14ac:dyDescent="0.25">
      <c r="A8" s="2" t="s">
        <v>6</v>
      </c>
      <c r="B8" s="33"/>
      <c r="C8" s="14"/>
      <c r="D8" s="14"/>
      <c r="E8" s="14"/>
      <c r="F8" s="14"/>
      <c r="G8" s="14"/>
      <c r="H8" s="17">
        <f t="shared" si="0"/>
        <v>0</v>
      </c>
    </row>
    <row r="9" spans="1:8" ht="15.75" thickBot="1" x14ac:dyDescent="0.3">
      <c r="A9" s="3" t="s">
        <v>13</v>
      </c>
      <c r="B9" s="15">
        <f>H9/52</f>
        <v>0</v>
      </c>
      <c r="C9" s="15">
        <f>H9/26</f>
        <v>0</v>
      </c>
      <c r="D9" s="15">
        <f>H9/12</f>
        <v>0</v>
      </c>
      <c r="E9" s="15">
        <f>H9/4</f>
        <v>0</v>
      </c>
      <c r="F9" s="15">
        <f>H9/2</f>
        <v>0</v>
      </c>
      <c r="G9" s="15">
        <f>H9</f>
        <v>0</v>
      </c>
      <c r="H9" s="27">
        <f>SUM(H2:H8)</f>
        <v>0</v>
      </c>
    </row>
    <row r="10" spans="1:8" ht="15.75" thickTop="1" x14ac:dyDescent="0.25">
      <c r="B10" s="16"/>
      <c r="C10" s="16"/>
      <c r="D10" s="16"/>
      <c r="E10" s="16"/>
      <c r="F10" s="16"/>
      <c r="G10" s="16"/>
      <c r="H10" s="16"/>
    </row>
    <row r="11" spans="1:8" x14ac:dyDescent="0.25">
      <c r="A11" s="20" t="s">
        <v>32</v>
      </c>
      <c r="B11" s="36">
        <f>Notes!B32</f>
        <v>43617</v>
      </c>
      <c r="C11" s="19"/>
      <c r="D11" s="19"/>
      <c r="E11" s="19"/>
      <c r="F11" s="19"/>
      <c r="G11" s="19"/>
      <c r="H11" s="19"/>
    </row>
    <row r="12" spans="1:8" x14ac:dyDescent="0.25">
      <c r="A12" s="2" t="s">
        <v>26</v>
      </c>
      <c r="B12" s="30">
        <v>32.31</v>
      </c>
      <c r="C12" s="23"/>
      <c r="D12" s="23"/>
      <c r="E12" s="23"/>
      <c r="F12" s="23"/>
      <c r="G12" s="23"/>
      <c r="H12" s="17">
        <f t="shared" ref="H12:H17" si="1">SUM(B12*52)+(C12*26)+(D12*12)+(E12*4)+(F12*2)+G12</f>
        <v>1680.1200000000001</v>
      </c>
    </row>
    <row r="13" spans="1:8" x14ac:dyDescent="0.25">
      <c r="A13" s="2" t="s">
        <v>0</v>
      </c>
      <c r="B13" s="30">
        <v>38.409999999999997</v>
      </c>
      <c r="C13" s="23"/>
      <c r="D13" s="23"/>
      <c r="E13" s="23"/>
      <c r="F13" s="23"/>
      <c r="G13" s="23"/>
      <c r="H13" s="17">
        <f t="shared" si="1"/>
        <v>1997.3199999999997</v>
      </c>
    </row>
    <row r="14" spans="1:8" x14ac:dyDescent="0.25">
      <c r="A14" s="2" t="s">
        <v>1</v>
      </c>
      <c r="B14" s="30">
        <v>24.75</v>
      </c>
      <c r="C14" s="23"/>
      <c r="D14" s="23"/>
      <c r="E14" s="23"/>
      <c r="F14" s="23"/>
      <c r="G14" s="23"/>
      <c r="H14" s="17">
        <f t="shared" si="1"/>
        <v>1287</v>
      </c>
    </row>
    <row r="15" spans="1:8" x14ac:dyDescent="0.25">
      <c r="A15" s="2" t="s">
        <v>27</v>
      </c>
      <c r="B15" s="30">
        <v>6.62</v>
      </c>
      <c r="C15" s="23"/>
      <c r="D15" s="23"/>
      <c r="E15" s="23"/>
      <c r="F15" s="23"/>
      <c r="G15" s="23"/>
      <c r="H15" s="17">
        <f t="shared" si="1"/>
        <v>344.24</v>
      </c>
    </row>
    <row r="16" spans="1:8" x14ac:dyDescent="0.25">
      <c r="A16" s="2" t="s">
        <v>28</v>
      </c>
      <c r="B16" s="30">
        <v>19.68</v>
      </c>
      <c r="C16" s="23"/>
      <c r="D16" s="23"/>
      <c r="E16" s="23"/>
      <c r="F16" s="23"/>
      <c r="G16" s="23"/>
      <c r="H16" s="17">
        <f t="shared" si="1"/>
        <v>1023.36</v>
      </c>
    </row>
    <row r="17" spans="1:8" x14ac:dyDescent="0.25">
      <c r="A17" s="2" t="s">
        <v>2</v>
      </c>
      <c r="B17" s="30"/>
      <c r="C17" s="23"/>
      <c r="D17" s="23"/>
      <c r="E17" s="23"/>
      <c r="F17" s="23"/>
      <c r="G17" s="23"/>
      <c r="H17" s="17">
        <f t="shared" si="1"/>
        <v>0</v>
      </c>
    </row>
    <row r="18" spans="1:8" ht="15.75" thickBot="1" x14ac:dyDescent="0.3">
      <c r="A18" s="21" t="s">
        <v>40</v>
      </c>
      <c r="B18" s="22"/>
      <c r="C18" s="22"/>
      <c r="D18" s="22"/>
      <c r="E18" s="22"/>
      <c r="F18" s="22"/>
      <c r="G18" s="22"/>
      <c r="H18" s="26">
        <f>SUM(H12:H17)</f>
        <v>6332.0399999999991</v>
      </c>
    </row>
    <row r="19" spans="1:8" ht="15.75" thickTop="1" x14ac:dyDescent="0.25">
      <c r="A19" s="20"/>
      <c r="B19" s="19"/>
      <c r="C19" s="19"/>
      <c r="D19" s="19"/>
      <c r="E19" s="19"/>
      <c r="F19" s="19"/>
      <c r="G19" s="19"/>
      <c r="H19" s="19"/>
    </row>
    <row r="20" spans="1:8" x14ac:dyDescent="0.25">
      <c r="A20" s="18"/>
      <c r="B20" s="19"/>
      <c r="C20" s="19"/>
      <c r="D20" s="19"/>
      <c r="E20" s="19"/>
      <c r="F20" s="19"/>
      <c r="G20" s="19"/>
      <c r="H20" s="19"/>
    </row>
    <row r="21" spans="1:8" ht="15.75" thickBot="1" x14ac:dyDescent="0.3">
      <c r="A21" s="25" t="s">
        <v>29</v>
      </c>
      <c r="B21" s="31">
        <v>58.05</v>
      </c>
      <c r="C21" s="15"/>
      <c r="D21" s="15"/>
      <c r="E21" s="15"/>
      <c r="F21" s="15"/>
      <c r="G21" s="15"/>
      <c r="H21" s="27">
        <f t="shared" ref="H21" si="2">SUM(B21*52)+(C21*26)+(D21*12)+(E21*4)+(F21*2)+G21</f>
        <v>3018.6</v>
      </c>
    </row>
    <row r="22" spans="1:8" ht="15.75" thickTop="1" x14ac:dyDescent="0.25">
      <c r="A22" s="18"/>
      <c r="B22" s="32"/>
      <c r="C22" s="19"/>
      <c r="D22" s="19"/>
      <c r="E22" s="19"/>
      <c r="F22" s="19"/>
      <c r="G22" s="19"/>
      <c r="H22" s="19"/>
    </row>
    <row r="23" spans="1:8" x14ac:dyDescent="0.25">
      <c r="A23" s="18"/>
      <c r="B23" s="32"/>
      <c r="C23" s="19"/>
      <c r="D23" s="19"/>
      <c r="E23" s="19"/>
      <c r="F23" s="19"/>
      <c r="G23" s="19"/>
      <c r="H23" s="19"/>
    </row>
    <row r="24" spans="1:8" ht="15.75" thickBot="1" x14ac:dyDescent="0.3">
      <c r="A24" s="25" t="s">
        <v>30</v>
      </c>
      <c r="B24" s="31">
        <v>203.94</v>
      </c>
      <c r="C24" s="15"/>
      <c r="D24" s="15"/>
      <c r="E24" s="15"/>
      <c r="F24" s="15"/>
      <c r="G24" s="15"/>
      <c r="H24" s="27">
        <f t="shared" ref="H24" si="3">SUM(B24*52)+(C24*26)+(D24*12)+(E24*4)+(F24*2)+G24</f>
        <v>10604.88</v>
      </c>
    </row>
    <row r="25" spans="1:8" ht="15.75" thickTop="1" x14ac:dyDescent="0.25">
      <c r="A25" s="18"/>
      <c r="B25" s="32"/>
      <c r="C25" s="19"/>
      <c r="D25" s="19"/>
      <c r="E25" s="19"/>
      <c r="F25" s="19"/>
      <c r="G25" s="19"/>
      <c r="H25" s="19"/>
    </row>
    <row r="26" spans="1:8" x14ac:dyDescent="0.25">
      <c r="A26" s="18"/>
      <c r="B26" s="32"/>
      <c r="C26" s="19"/>
      <c r="D26" s="19"/>
      <c r="E26" s="19"/>
      <c r="F26" s="19"/>
      <c r="G26" s="19"/>
      <c r="H26" s="19"/>
    </row>
    <row r="27" spans="1:8" ht="15.75" thickBot="1" x14ac:dyDescent="0.3">
      <c r="A27" s="25" t="s">
        <v>31</v>
      </c>
      <c r="B27" s="31">
        <v>30.34</v>
      </c>
      <c r="C27" s="15"/>
      <c r="D27" s="15"/>
      <c r="E27" s="15"/>
      <c r="F27" s="15"/>
      <c r="G27" s="15"/>
      <c r="H27" s="27">
        <f t="shared" ref="H27" si="4">SUM(B27*52)+(C27*26)+(D27*12)+(E27*4)+(F27*2)+G27</f>
        <v>1577.68</v>
      </c>
    </row>
    <row r="28" spans="1:8" ht="15.75" thickTop="1" x14ac:dyDescent="0.25">
      <c r="A28" s="18"/>
      <c r="B28" s="19"/>
      <c r="C28" s="19"/>
      <c r="D28" s="19"/>
      <c r="E28" s="19"/>
      <c r="F28" s="19"/>
      <c r="G28" s="19"/>
      <c r="H28" s="19"/>
    </row>
    <row r="29" spans="1:8" x14ac:dyDescent="0.25">
      <c r="A29" s="20" t="s">
        <v>41</v>
      </c>
      <c r="B29" s="19"/>
      <c r="C29" s="19"/>
      <c r="D29" s="19"/>
      <c r="E29" s="19"/>
      <c r="F29" s="19"/>
      <c r="G29" s="19"/>
      <c r="H29" s="19"/>
    </row>
    <row r="30" spans="1:8" x14ac:dyDescent="0.25">
      <c r="A30" s="2" t="s">
        <v>34</v>
      </c>
      <c r="B30" s="30">
        <v>24.76</v>
      </c>
      <c r="C30" s="23"/>
      <c r="D30" s="23"/>
      <c r="E30" s="23"/>
      <c r="F30" s="23"/>
      <c r="G30" s="23"/>
      <c r="H30" s="17">
        <f t="shared" ref="H30:H37" si="5">SUM(B30*52)+(C30*26)+(D30*12)+(E30*4)+(F30*2)+G30</f>
        <v>1287.52</v>
      </c>
    </row>
    <row r="31" spans="1:8" x14ac:dyDescent="0.25">
      <c r="A31" s="2" t="s">
        <v>35</v>
      </c>
      <c r="B31" s="30">
        <v>6.8</v>
      </c>
      <c r="C31" s="23"/>
      <c r="D31" s="23"/>
      <c r="E31" s="23"/>
      <c r="F31" s="23"/>
      <c r="G31" s="23"/>
      <c r="H31" s="17">
        <f t="shared" si="5"/>
        <v>353.59999999999997</v>
      </c>
    </row>
    <row r="32" spans="1:8" x14ac:dyDescent="0.25">
      <c r="A32" s="2" t="s">
        <v>36</v>
      </c>
      <c r="B32" s="30">
        <v>22.52</v>
      </c>
      <c r="C32" s="23"/>
      <c r="D32" s="23"/>
      <c r="E32" s="23"/>
      <c r="F32" s="23"/>
      <c r="G32" s="23"/>
      <c r="H32" s="17">
        <f t="shared" si="5"/>
        <v>1171.04</v>
      </c>
    </row>
    <row r="33" spans="1:8" x14ac:dyDescent="0.25">
      <c r="A33" s="2" t="s">
        <v>37</v>
      </c>
      <c r="B33" s="30">
        <v>8.35</v>
      </c>
      <c r="C33" s="23"/>
      <c r="D33" s="23"/>
      <c r="E33" s="23"/>
      <c r="F33" s="23"/>
      <c r="G33" s="23"/>
      <c r="H33" s="17">
        <f t="shared" si="5"/>
        <v>434.2</v>
      </c>
    </row>
    <row r="34" spans="1:8" x14ac:dyDescent="0.25">
      <c r="A34" s="2" t="s">
        <v>38</v>
      </c>
      <c r="B34" s="30">
        <v>5.13</v>
      </c>
      <c r="C34" s="23"/>
      <c r="D34" s="23"/>
      <c r="E34" s="23"/>
      <c r="F34" s="23"/>
      <c r="G34" s="23"/>
      <c r="H34" s="17">
        <f t="shared" si="5"/>
        <v>266.76</v>
      </c>
    </row>
    <row r="35" spans="1:8" ht="30" x14ac:dyDescent="0.25">
      <c r="A35" s="28" t="s">
        <v>39</v>
      </c>
      <c r="B35" s="30">
        <v>15.61</v>
      </c>
      <c r="C35" s="23"/>
      <c r="D35" s="23"/>
      <c r="E35" s="23"/>
      <c r="F35" s="23"/>
      <c r="G35" s="23"/>
      <c r="H35" s="17">
        <f t="shared" si="5"/>
        <v>811.72</v>
      </c>
    </row>
    <row r="36" spans="1:8" x14ac:dyDescent="0.25">
      <c r="A36" s="2" t="s">
        <v>65</v>
      </c>
      <c r="B36" s="30">
        <v>7.03</v>
      </c>
      <c r="C36" s="23"/>
      <c r="D36" s="23"/>
      <c r="E36" s="23"/>
      <c r="F36" s="23"/>
      <c r="G36" s="23"/>
      <c r="H36" s="17">
        <f t="shared" si="5"/>
        <v>365.56</v>
      </c>
    </row>
    <row r="37" spans="1:8" x14ac:dyDescent="0.25">
      <c r="A37" s="2" t="s">
        <v>2</v>
      </c>
      <c r="B37" s="30"/>
      <c r="C37" s="23"/>
      <c r="D37" s="23"/>
      <c r="E37" s="23"/>
      <c r="F37" s="23"/>
      <c r="G37" s="23"/>
      <c r="H37" s="17">
        <f t="shared" si="5"/>
        <v>0</v>
      </c>
    </row>
    <row r="38" spans="1:8" ht="15.75" thickBot="1" x14ac:dyDescent="0.3">
      <c r="A38" s="21" t="s">
        <v>33</v>
      </c>
      <c r="B38" s="22"/>
      <c r="C38" s="22"/>
      <c r="D38" s="22"/>
      <c r="E38" s="22"/>
      <c r="F38" s="22"/>
      <c r="G38" s="22"/>
      <c r="H38" s="26">
        <f>SUM(H30:H37)</f>
        <v>4690.4000000000005</v>
      </c>
    </row>
    <row r="39" spans="1:8" ht="15.75" thickTop="1" x14ac:dyDescent="0.25">
      <c r="A39" s="18"/>
      <c r="B39" s="19"/>
      <c r="C39" s="19"/>
      <c r="D39" s="19"/>
      <c r="E39" s="19"/>
      <c r="F39" s="19"/>
      <c r="G39" s="19"/>
      <c r="H39" s="19"/>
    </row>
    <row r="40" spans="1:8" x14ac:dyDescent="0.25">
      <c r="A40" s="18"/>
      <c r="B40" s="19"/>
      <c r="C40" s="19"/>
      <c r="D40" s="19"/>
      <c r="E40" s="19"/>
      <c r="F40" s="19"/>
      <c r="G40" s="19"/>
      <c r="H40" s="19"/>
    </row>
    <row r="41" spans="1:8" ht="15.75" thickBot="1" x14ac:dyDescent="0.3">
      <c r="A41" s="29" t="s">
        <v>42</v>
      </c>
      <c r="B41" s="31">
        <v>50.75</v>
      </c>
      <c r="C41" s="15"/>
      <c r="D41" s="15"/>
      <c r="E41" s="15"/>
      <c r="F41" s="15"/>
      <c r="G41" s="15"/>
      <c r="H41" s="27">
        <f t="shared" ref="H41" si="6">SUM(B41*52)+(C41*26)+(D41*12)+(E41*4)+(F41*2)+G41</f>
        <v>2639</v>
      </c>
    </row>
    <row r="42" spans="1:8" ht="15.75" thickTop="1" x14ac:dyDescent="0.25">
      <c r="A42" s="18"/>
      <c r="B42" s="19"/>
      <c r="C42" s="19"/>
      <c r="D42" s="19"/>
      <c r="E42" s="19"/>
      <c r="F42" s="19"/>
      <c r="G42" s="19"/>
      <c r="H42" s="19"/>
    </row>
    <row r="43" spans="1:8" x14ac:dyDescent="0.25">
      <c r="A43" s="18"/>
      <c r="B43" s="19"/>
      <c r="C43" s="19"/>
      <c r="D43" s="19"/>
      <c r="E43" s="19"/>
      <c r="F43" s="19"/>
      <c r="G43" s="19"/>
      <c r="H43" s="19"/>
    </row>
    <row r="44" spans="1:8" x14ac:dyDescent="0.25">
      <c r="A44" s="20" t="s">
        <v>43</v>
      </c>
      <c r="B44" s="19"/>
      <c r="C44" s="19"/>
      <c r="D44" s="19"/>
      <c r="E44" s="19"/>
      <c r="F44" s="19"/>
      <c r="G44" s="19"/>
      <c r="H44" s="19"/>
    </row>
    <row r="45" spans="1:8" x14ac:dyDescent="0.25">
      <c r="A45" s="2" t="s">
        <v>44</v>
      </c>
      <c r="B45" s="30">
        <v>154.30000000000001</v>
      </c>
      <c r="C45" s="23"/>
      <c r="D45" s="23"/>
      <c r="E45" s="23"/>
      <c r="F45" s="23"/>
      <c r="G45" s="23"/>
      <c r="H45" s="17">
        <f t="shared" ref="H45:H49" si="7">SUM(B45*52)+(C45*26)+(D45*12)+(E45*4)+(F45*2)+G45</f>
        <v>8023.6</v>
      </c>
    </row>
    <row r="46" spans="1:8" x14ac:dyDescent="0.25">
      <c r="A46" s="2" t="s">
        <v>3</v>
      </c>
      <c r="B46" s="30"/>
      <c r="C46" s="23"/>
      <c r="D46" s="23"/>
      <c r="E46" s="23"/>
      <c r="F46" s="23"/>
      <c r="G46" s="23"/>
      <c r="H46" s="17">
        <f t="shared" si="7"/>
        <v>0</v>
      </c>
    </row>
    <row r="47" spans="1:8" x14ac:dyDescent="0.25">
      <c r="A47" s="2" t="s">
        <v>25</v>
      </c>
      <c r="B47" s="30"/>
      <c r="C47" s="23"/>
      <c r="D47" s="23"/>
      <c r="E47" s="23"/>
      <c r="F47" s="23"/>
      <c r="G47" s="23"/>
      <c r="H47" s="17">
        <f t="shared" si="7"/>
        <v>0</v>
      </c>
    </row>
    <row r="48" spans="1:8" x14ac:dyDescent="0.25">
      <c r="A48" s="2" t="s">
        <v>45</v>
      </c>
      <c r="B48" s="30">
        <v>5.0599999999999996</v>
      </c>
      <c r="C48" s="23"/>
      <c r="D48" s="23"/>
      <c r="E48" s="23"/>
      <c r="F48" s="23"/>
      <c r="G48" s="23"/>
      <c r="H48" s="17">
        <f t="shared" si="7"/>
        <v>263.12</v>
      </c>
    </row>
    <row r="49" spans="1:8" x14ac:dyDescent="0.25">
      <c r="A49" s="2" t="s">
        <v>2</v>
      </c>
      <c r="B49" s="30"/>
      <c r="C49" s="23"/>
      <c r="D49" s="23"/>
      <c r="E49" s="23"/>
      <c r="F49" s="23"/>
      <c r="G49" s="23"/>
      <c r="H49" s="17">
        <f t="shared" si="7"/>
        <v>0</v>
      </c>
    </row>
    <row r="50" spans="1:8" ht="15.75" thickBot="1" x14ac:dyDescent="0.3">
      <c r="A50" s="24" t="s">
        <v>46</v>
      </c>
      <c r="B50" s="22"/>
      <c r="C50" s="22"/>
      <c r="D50" s="22"/>
      <c r="E50" s="22"/>
      <c r="F50" s="22"/>
      <c r="G50" s="22"/>
      <c r="H50" s="26">
        <f>SUM(H45:H49)</f>
        <v>8286.7200000000012</v>
      </c>
    </row>
    <row r="51" spans="1:8" ht="15.75" thickTop="1" x14ac:dyDescent="0.25">
      <c r="A51" s="18"/>
      <c r="B51" s="19"/>
      <c r="C51" s="19"/>
      <c r="D51" s="19"/>
      <c r="E51" s="19"/>
      <c r="F51" s="19"/>
      <c r="G51" s="19"/>
      <c r="H51" s="19"/>
    </row>
    <row r="52" spans="1:8" x14ac:dyDescent="0.25">
      <c r="A52" s="20" t="s">
        <v>47</v>
      </c>
      <c r="B52" s="19"/>
      <c r="C52" s="19"/>
      <c r="D52" s="19"/>
      <c r="E52" s="19"/>
      <c r="F52" s="19"/>
      <c r="G52" s="19"/>
      <c r="H52" s="19"/>
    </row>
    <row r="53" spans="1:8" x14ac:dyDescent="0.25">
      <c r="A53" s="2" t="s">
        <v>48</v>
      </c>
      <c r="B53" s="30">
        <v>83.63</v>
      </c>
      <c r="C53" s="23"/>
      <c r="D53" s="23"/>
      <c r="E53" s="23"/>
      <c r="F53" s="23"/>
      <c r="G53" s="23"/>
      <c r="H53" s="17">
        <f t="shared" ref="H53:H58" si="8">SUM(B53*52)+(C53*26)+(D53*12)+(E53*4)+(F53*2)+G53</f>
        <v>4348.76</v>
      </c>
    </row>
    <row r="54" spans="1:8" x14ac:dyDescent="0.25">
      <c r="A54" s="2" t="s">
        <v>49</v>
      </c>
      <c r="B54" s="30">
        <v>46.52</v>
      </c>
      <c r="C54" s="23"/>
      <c r="D54" s="23"/>
      <c r="E54" s="23"/>
      <c r="F54" s="23"/>
      <c r="G54" s="23"/>
      <c r="H54" s="17">
        <f t="shared" si="8"/>
        <v>2419.04</v>
      </c>
    </row>
    <row r="55" spans="1:8" x14ac:dyDescent="0.25">
      <c r="A55" s="2" t="s">
        <v>52</v>
      </c>
      <c r="B55" s="30"/>
      <c r="C55" s="23"/>
      <c r="D55" s="23"/>
      <c r="E55" s="23"/>
      <c r="F55" s="23"/>
      <c r="G55" s="23"/>
      <c r="H55" s="17">
        <f t="shared" si="8"/>
        <v>0</v>
      </c>
    </row>
    <row r="56" spans="1:8" x14ac:dyDescent="0.25">
      <c r="A56" s="2" t="s">
        <v>66</v>
      </c>
      <c r="B56" s="30">
        <v>55.01</v>
      </c>
      <c r="C56" s="23"/>
      <c r="D56" s="23"/>
      <c r="E56" s="23"/>
      <c r="F56" s="23"/>
      <c r="G56" s="23"/>
      <c r="H56" s="17">
        <f t="shared" si="8"/>
        <v>2860.52</v>
      </c>
    </row>
    <row r="57" spans="1:8" ht="30" x14ac:dyDescent="0.25">
      <c r="A57" s="28" t="s">
        <v>51</v>
      </c>
      <c r="B57" s="30">
        <v>5.78</v>
      </c>
      <c r="C57" s="23"/>
      <c r="D57" s="23"/>
      <c r="E57" s="23"/>
      <c r="F57" s="23"/>
      <c r="G57" s="23"/>
      <c r="H57" s="17">
        <f t="shared" si="8"/>
        <v>300.56</v>
      </c>
    </row>
    <row r="58" spans="1:8" x14ac:dyDescent="0.25">
      <c r="A58" s="28" t="s">
        <v>2</v>
      </c>
      <c r="B58" s="30"/>
      <c r="C58" s="23"/>
      <c r="D58" s="23"/>
      <c r="E58" s="23"/>
      <c r="F58" s="23"/>
      <c r="G58" s="23"/>
      <c r="H58" s="17">
        <f t="shared" si="8"/>
        <v>0</v>
      </c>
    </row>
    <row r="59" spans="1:8" ht="15.75" thickBot="1" x14ac:dyDescent="0.3">
      <c r="A59" s="24" t="s">
        <v>46</v>
      </c>
      <c r="B59" s="22"/>
      <c r="C59" s="22"/>
      <c r="D59" s="22"/>
      <c r="E59" s="22"/>
      <c r="F59" s="22"/>
      <c r="G59" s="22"/>
      <c r="H59" s="26">
        <f>SUM(H53:H58)</f>
        <v>9928.8799999999992</v>
      </c>
    </row>
    <row r="60" spans="1:8" ht="15.75" thickTop="1" x14ac:dyDescent="0.25">
      <c r="A60" s="18"/>
      <c r="B60" s="19"/>
      <c r="C60" s="19"/>
      <c r="D60" s="19"/>
      <c r="E60" s="19"/>
      <c r="F60" s="19"/>
      <c r="G60" s="19"/>
      <c r="H60" s="19"/>
    </row>
    <row r="61" spans="1:8" x14ac:dyDescent="0.25">
      <c r="A61" s="18"/>
      <c r="B61" s="19"/>
      <c r="C61" s="19"/>
      <c r="D61" s="19"/>
      <c r="E61" s="19"/>
      <c r="F61" s="19"/>
      <c r="G61" s="19"/>
      <c r="H61" s="19"/>
    </row>
    <row r="62" spans="1:8" x14ac:dyDescent="0.25">
      <c r="A62" s="20" t="s">
        <v>53</v>
      </c>
      <c r="B62" s="19"/>
      <c r="C62" s="19"/>
      <c r="D62" s="19"/>
      <c r="E62" s="19"/>
      <c r="F62" s="19"/>
      <c r="G62" s="19"/>
      <c r="H62" s="19"/>
    </row>
    <row r="63" spans="1:8" x14ac:dyDescent="0.25">
      <c r="A63" s="2" t="s">
        <v>54</v>
      </c>
      <c r="B63" s="30">
        <v>5.86</v>
      </c>
      <c r="C63" s="23"/>
      <c r="D63" s="23"/>
      <c r="E63" s="23"/>
      <c r="F63" s="23"/>
      <c r="G63" s="23"/>
      <c r="H63" s="17">
        <f t="shared" ref="H63:H74" si="9">SUM(B63*52)+(C63*26)+(D63*12)+(E63*4)+(F63*2)+G63</f>
        <v>304.72000000000003</v>
      </c>
    </row>
    <row r="64" spans="1:8" x14ac:dyDescent="0.25">
      <c r="A64" s="2" t="s">
        <v>55</v>
      </c>
      <c r="B64" s="30">
        <v>1.23</v>
      </c>
      <c r="C64" s="23"/>
      <c r="D64" s="23"/>
      <c r="E64" s="23"/>
      <c r="F64" s="23"/>
      <c r="G64" s="23"/>
      <c r="H64" s="17">
        <f t="shared" si="9"/>
        <v>63.96</v>
      </c>
    </row>
    <row r="65" spans="1:8" x14ac:dyDescent="0.25">
      <c r="A65" s="2" t="s">
        <v>56</v>
      </c>
      <c r="B65" s="30">
        <v>10.73</v>
      </c>
      <c r="C65" s="23"/>
      <c r="D65" s="23"/>
      <c r="E65" s="23"/>
      <c r="F65" s="23"/>
      <c r="G65" s="23"/>
      <c r="H65" s="17">
        <f t="shared" si="9"/>
        <v>557.96</v>
      </c>
    </row>
    <row r="66" spans="1:8" x14ac:dyDescent="0.25">
      <c r="A66" s="2" t="s">
        <v>57</v>
      </c>
      <c r="B66" s="30">
        <v>40.78</v>
      </c>
      <c r="C66" s="23"/>
      <c r="D66" s="23"/>
      <c r="E66" s="23"/>
      <c r="F66" s="23"/>
      <c r="G66" s="23"/>
      <c r="H66" s="17">
        <f t="shared" si="9"/>
        <v>2120.56</v>
      </c>
    </row>
    <row r="67" spans="1:8" x14ac:dyDescent="0.25">
      <c r="A67" s="2" t="s">
        <v>58</v>
      </c>
      <c r="B67" s="30"/>
      <c r="C67" s="23"/>
      <c r="D67" s="23"/>
      <c r="E67" s="23"/>
      <c r="F67" s="23"/>
      <c r="G67" s="23"/>
      <c r="H67" s="17">
        <f t="shared" si="9"/>
        <v>0</v>
      </c>
    </row>
    <row r="68" spans="1:8" x14ac:dyDescent="0.25">
      <c r="A68" s="2" t="s">
        <v>59</v>
      </c>
      <c r="B68" s="30">
        <v>81.680000000000007</v>
      </c>
      <c r="C68" s="23"/>
      <c r="D68" s="23"/>
      <c r="E68" s="23"/>
      <c r="F68" s="23"/>
      <c r="G68" s="23"/>
      <c r="H68" s="17">
        <f t="shared" si="9"/>
        <v>4247.3600000000006</v>
      </c>
    </row>
    <row r="69" spans="1:8" x14ac:dyDescent="0.25">
      <c r="A69" s="28" t="s">
        <v>60</v>
      </c>
      <c r="B69" s="30">
        <v>9.76</v>
      </c>
      <c r="C69" s="23"/>
      <c r="D69" s="23"/>
      <c r="E69" s="23"/>
      <c r="F69" s="23"/>
      <c r="G69" s="23"/>
      <c r="H69" s="17">
        <f t="shared" si="9"/>
        <v>507.52</v>
      </c>
    </row>
    <row r="70" spans="1:8" x14ac:dyDescent="0.25">
      <c r="A70" s="2" t="s">
        <v>61</v>
      </c>
      <c r="B70" s="30">
        <v>67.17</v>
      </c>
      <c r="C70" s="23"/>
      <c r="D70" s="23"/>
      <c r="E70" s="23"/>
      <c r="F70" s="23"/>
      <c r="G70" s="23"/>
      <c r="H70" s="17">
        <f t="shared" si="9"/>
        <v>3492.84</v>
      </c>
    </row>
    <row r="71" spans="1:8" x14ac:dyDescent="0.25">
      <c r="A71" s="28" t="s">
        <v>62</v>
      </c>
      <c r="B71" s="30">
        <v>27.41</v>
      </c>
      <c r="C71" s="23"/>
      <c r="D71" s="23"/>
      <c r="E71" s="23"/>
      <c r="F71" s="23"/>
      <c r="G71" s="23"/>
      <c r="H71" s="17">
        <f t="shared" si="9"/>
        <v>1425.32</v>
      </c>
    </row>
    <row r="72" spans="1:8" x14ac:dyDescent="0.25">
      <c r="A72" s="28" t="s">
        <v>63</v>
      </c>
      <c r="B72" s="30">
        <v>28.44</v>
      </c>
      <c r="C72" s="23"/>
      <c r="D72" s="23"/>
      <c r="E72" s="23"/>
      <c r="F72" s="23"/>
      <c r="G72" s="23"/>
      <c r="H72" s="17">
        <f t="shared" si="9"/>
        <v>1478.88</v>
      </c>
    </row>
    <row r="73" spans="1:8" x14ac:dyDescent="0.25">
      <c r="A73" s="28" t="s">
        <v>2</v>
      </c>
      <c r="B73" s="30"/>
      <c r="C73" s="23"/>
      <c r="D73" s="23"/>
      <c r="E73" s="23"/>
      <c r="F73" s="23"/>
      <c r="G73" s="23"/>
      <c r="H73" s="17">
        <f t="shared" si="9"/>
        <v>0</v>
      </c>
    </row>
    <row r="74" spans="1:8" x14ac:dyDescent="0.25">
      <c r="A74" s="2" t="s">
        <v>2</v>
      </c>
      <c r="B74" s="30"/>
      <c r="C74" s="23"/>
      <c r="D74" s="23"/>
      <c r="E74" s="23"/>
      <c r="F74" s="23"/>
      <c r="G74" s="23"/>
      <c r="H74" s="17">
        <f t="shared" si="9"/>
        <v>0</v>
      </c>
    </row>
    <row r="75" spans="1:8" ht="15.75" thickBot="1" x14ac:dyDescent="0.3">
      <c r="A75" s="21" t="s">
        <v>64</v>
      </c>
      <c r="B75" s="22"/>
      <c r="C75" s="22"/>
      <c r="D75" s="22"/>
      <c r="E75" s="22"/>
      <c r="F75" s="22"/>
      <c r="G75" s="22"/>
      <c r="H75" s="26">
        <f>SUM(H63:H74)</f>
        <v>14199.119999999999</v>
      </c>
    </row>
    <row r="76" spans="1:8" ht="15.75" thickTop="1" x14ac:dyDescent="0.25">
      <c r="A76" s="18"/>
      <c r="B76" s="19"/>
      <c r="C76" s="19"/>
      <c r="D76" s="19"/>
      <c r="E76" s="19"/>
      <c r="F76" s="19"/>
      <c r="G76" s="19"/>
      <c r="H76" s="19"/>
    </row>
    <row r="77" spans="1:8" ht="15.75" thickBot="1" x14ac:dyDescent="0.3">
      <c r="B77" s="6"/>
      <c r="C77" s="6"/>
      <c r="D77" s="6"/>
      <c r="E77" s="6"/>
      <c r="F77" s="6"/>
      <c r="G77" s="6"/>
      <c r="H77" s="6"/>
    </row>
    <row r="78" spans="1:8" ht="15.75" thickBot="1" x14ac:dyDescent="0.3">
      <c r="A78" s="4" t="s">
        <v>14</v>
      </c>
      <c r="B78" s="7">
        <f>H78/52</f>
        <v>1178.4099999999999</v>
      </c>
      <c r="C78" s="7">
        <f>H78/26</f>
        <v>2356.8199999999997</v>
      </c>
      <c r="D78" s="7">
        <f>H78/12</f>
        <v>5106.4433333333327</v>
      </c>
      <c r="E78" s="7">
        <f>H78/4</f>
        <v>15319.329999999998</v>
      </c>
      <c r="F78" s="7">
        <f>H78/2</f>
        <v>30638.659999999996</v>
      </c>
      <c r="G78" s="7">
        <f>H78</f>
        <v>61277.319999999992</v>
      </c>
      <c r="H78" s="8">
        <f>SUM(H18+H21+H24+H27+H38+H41+H50+H59+H75)</f>
        <v>61277.319999999992</v>
      </c>
    </row>
    <row r="79" spans="1:8" ht="15.75" thickBot="1" x14ac:dyDescent="0.3">
      <c r="A79" s="5" t="s">
        <v>15</v>
      </c>
      <c r="B79" s="9">
        <f>H79/52</f>
        <v>0</v>
      </c>
      <c r="C79" s="9">
        <f>H79/26</f>
        <v>0</v>
      </c>
      <c r="D79" s="9">
        <f>H79/12</f>
        <v>0</v>
      </c>
      <c r="E79" s="9">
        <f>H79/4</f>
        <v>0</v>
      </c>
      <c r="F79" s="9">
        <f>H79/2</f>
        <v>0</v>
      </c>
      <c r="G79" s="9">
        <f>H79</f>
        <v>0</v>
      </c>
      <c r="H79" s="10">
        <f>H9</f>
        <v>0</v>
      </c>
    </row>
    <row r="80" spans="1:8" ht="15.75" thickBot="1" x14ac:dyDescent="0.3">
      <c r="A80" t="s">
        <v>16</v>
      </c>
      <c r="B80" s="11">
        <f>H80/52</f>
        <v>-1178.4099999999999</v>
      </c>
      <c r="C80" s="11">
        <f>H80/26</f>
        <v>-2356.8199999999997</v>
      </c>
      <c r="D80" s="11">
        <f>H80/12</f>
        <v>-5106.4433333333327</v>
      </c>
      <c r="E80" s="11">
        <f>H80/4</f>
        <v>-15319.329999999998</v>
      </c>
      <c r="F80" s="11">
        <f>H80/2</f>
        <v>-30638.659999999996</v>
      </c>
      <c r="G80" s="12">
        <f>H80</f>
        <v>-61277.319999999992</v>
      </c>
      <c r="H80" s="13">
        <f>SUM(H79-H78)</f>
        <v>-61277.319999999992</v>
      </c>
    </row>
    <row r="81" spans="2:8" ht="15.75" thickTop="1" x14ac:dyDescent="0.25">
      <c r="B81" t="s">
        <v>7</v>
      </c>
      <c r="C81" t="s">
        <v>8</v>
      </c>
      <c r="D81" t="s">
        <v>9</v>
      </c>
      <c r="E81" t="s">
        <v>19</v>
      </c>
      <c r="F81" t="s">
        <v>20</v>
      </c>
      <c r="G81" t="s">
        <v>10</v>
      </c>
      <c r="H81" t="s">
        <v>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81"/>
  <sheetViews>
    <sheetView workbookViewId="0">
      <pane ySplit="1" topLeftCell="A2" activePane="bottomLeft" state="frozen"/>
      <selection pane="bottomLeft" activeCell="C1" sqref="C1"/>
    </sheetView>
  </sheetViews>
  <sheetFormatPr defaultRowHeight="15" x14ac:dyDescent="0.25"/>
  <cols>
    <col min="1" max="1" width="34.85546875" bestFit="1" customWidth="1"/>
    <col min="2" max="7" width="12.85546875" customWidth="1"/>
    <col min="8" max="8" width="15.85546875" customWidth="1"/>
  </cols>
  <sheetData>
    <row r="1" spans="1:8" x14ac:dyDescent="0.25">
      <c r="A1" s="1"/>
      <c r="B1" t="s">
        <v>7</v>
      </c>
      <c r="C1" t="s">
        <v>71</v>
      </c>
      <c r="D1" t="s">
        <v>9</v>
      </c>
      <c r="E1" t="s">
        <v>19</v>
      </c>
      <c r="F1" t="s">
        <v>20</v>
      </c>
      <c r="G1" t="s">
        <v>10</v>
      </c>
      <c r="H1" t="s">
        <v>11</v>
      </c>
    </row>
    <row r="2" spans="1:8" x14ac:dyDescent="0.25">
      <c r="A2" s="1" t="s">
        <v>4</v>
      </c>
    </row>
    <row r="3" spans="1:8" x14ac:dyDescent="0.25">
      <c r="A3" s="2" t="s">
        <v>17</v>
      </c>
      <c r="B3" s="33"/>
      <c r="C3" s="14"/>
      <c r="D3" s="14"/>
      <c r="E3" s="14"/>
      <c r="F3" s="14"/>
      <c r="G3" s="14"/>
      <c r="H3" s="17">
        <f>SUM(B3*52)+(C3*26)+(D3*12)+(E3*4)+(F3*2)+G3</f>
        <v>0</v>
      </c>
    </row>
    <row r="4" spans="1:8" x14ac:dyDescent="0.25">
      <c r="A4" s="2" t="s">
        <v>18</v>
      </c>
      <c r="B4" s="33"/>
      <c r="C4" s="14"/>
      <c r="D4" s="14"/>
      <c r="E4" s="14"/>
      <c r="F4" s="14"/>
      <c r="G4" s="14"/>
      <c r="H4" s="17">
        <f t="shared" ref="H4:H8" si="0">SUM(B4*52)+(C4*26)+(D4*12)+(E4*4)+(F4*2)+G4</f>
        <v>0</v>
      </c>
    </row>
    <row r="5" spans="1:8" x14ac:dyDescent="0.25">
      <c r="A5" s="2" t="s">
        <v>5</v>
      </c>
      <c r="B5" s="33"/>
      <c r="C5" s="14"/>
      <c r="D5" s="14"/>
      <c r="E5" s="14"/>
      <c r="F5" s="14"/>
      <c r="G5" s="14"/>
      <c r="H5" s="17">
        <f t="shared" si="0"/>
        <v>0</v>
      </c>
    </row>
    <row r="6" spans="1:8" x14ac:dyDescent="0.25">
      <c r="A6" s="2" t="s">
        <v>12</v>
      </c>
      <c r="B6" s="33"/>
      <c r="C6" s="14"/>
      <c r="D6" s="14"/>
      <c r="E6" s="14"/>
      <c r="F6" s="14"/>
      <c r="G6" s="14"/>
      <c r="H6" s="17">
        <f t="shared" si="0"/>
        <v>0</v>
      </c>
    </row>
    <row r="7" spans="1:8" x14ac:dyDescent="0.25">
      <c r="A7" s="2" t="s">
        <v>6</v>
      </c>
      <c r="B7" s="33"/>
      <c r="C7" s="14"/>
      <c r="D7" s="14"/>
      <c r="E7" s="14"/>
      <c r="F7" s="14"/>
      <c r="G7" s="14"/>
      <c r="H7" s="17">
        <f t="shared" si="0"/>
        <v>0</v>
      </c>
    </row>
    <row r="8" spans="1:8" x14ac:dyDescent="0.25">
      <c r="A8" s="2" t="s">
        <v>6</v>
      </c>
      <c r="B8" s="33"/>
      <c r="C8" s="14"/>
      <c r="D8" s="14"/>
      <c r="E8" s="14"/>
      <c r="F8" s="14"/>
      <c r="G8" s="14"/>
      <c r="H8" s="17">
        <f t="shared" si="0"/>
        <v>0</v>
      </c>
    </row>
    <row r="9" spans="1:8" ht="15.75" thickBot="1" x14ac:dyDescent="0.3">
      <c r="A9" s="3" t="s">
        <v>13</v>
      </c>
      <c r="B9" s="15">
        <f>H9/52</f>
        <v>0</v>
      </c>
      <c r="C9" s="15">
        <f>H9/26</f>
        <v>0</v>
      </c>
      <c r="D9" s="15">
        <f>H9/12</f>
        <v>0</v>
      </c>
      <c r="E9" s="15">
        <f>H9/4</f>
        <v>0</v>
      </c>
      <c r="F9" s="15">
        <f>H9/2</f>
        <v>0</v>
      </c>
      <c r="G9" s="15">
        <f>H9</f>
        <v>0</v>
      </c>
      <c r="H9" s="27">
        <f>SUM(H2:H8)</f>
        <v>0</v>
      </c>
    </row>
    <row r="10" spans="1:8" ht="15.75" thickTop="1" x14ac:dyDescent="0.25">
      <c r="B10" s="16"/>
      <c r="C10" s="16"/>
      <c r="D10" s="16"/>
      <c r="E10" s="16"/>
      <c r="F10" s="16"/>
      <c r="G10" s="16"/>
      <c r="H10" s="16"/>
    </row>
    <row r="11" spans="1:8" x14ac:dyDescent="0.25">
      <c r="A11" s="20" t="s">
        <v>32</v>
      </c>
      <c r="B11" s="36">
        <f>Notes!B32</f>
        <v>43617</v>
      </c>
      <c r="C11" s="19"/>
      <c r="D11" s="19"/>
      <c r="E11" s="19"/>
      <c r="F11" s="19"/>
      <c r="G11" s="19"/>
      <c r="H11" s="19"/>
    </row>
    <row r="12" spans="1:8" x14ac:dyDescent="0.25">
      <c r="A12" s="2" t="s">
        <v>26</v>
      </c>
      <c r="B12" s="30">
        <v>32.25</v>
      </c>
      <c r="C12" s="23"/>
      <c r="D12" s="23"/>
      <c r="E12" s="23"/>
      <c r="F12" s="23"/>
      <c r="G12" s="23"/>
      <c r="H12" s="17">
        <f t="shared" ref="H12:H17" si="1">SUM(B12*52)+(C12*26)+(D12*12)+(E12*4)+(F12*2)+G12</f>
        <v>1677</v>
      </c>
    </row>
    <row r="13" spans="1:8" x14ac:dyDescent="0.25">
      <c r="A13" s="2" t="s">
        <v>0</v>
      </c>
      <c r="B13" s="30">
        <v>35.07</v>
      </c>
      <c r="C13" s="23"/>
      <c r="D13" s="23"/>
      <c r="E13" s="23"/>
      <c r="F13" s="23"/>
      <c r="G13" s="23"/>
      <c r="H13" s="17">
        <f t="shared" si="1"/>
        <v>1823.64</v>
      </c>
    </row>
    <row r="14" spans="1:8" x14ac:dyDescent="0.25">
      <c r="A14" s="2" t="s">
        <v>1</v>
      </c>
      <c r="B14" s="30">
        <v>24.75</v>
      </c>
      <c r="C14" s="23"/>
      <c r="D14" s="23"/>
      <c r="E14" s="23"/>
      <c r="F14" s="23"/>
      <c r="G14" s="23"/>
      <c r="H14" s="17">
        <f t="shared" si="1"/>
        <v>1287</v>
      </c>
    </row>
    <row r="15" spans="1:8" x14ac:dyDescent="0.25">
      <c r="A15" s="2" t="s">
        <v>27</v>
      </c>
      <c r="B15" s="30">
        <v>0</v>
      </c>
      <c r="C15" s="23"/>
      <c r="D15" s="23"/>
      <c r="E15" s="23"/>
      <c r="F15" s="23"/>
      <c r="G15" s="23"/>
      <c r="H15" s="17">
        <f t="shared" si="1"/>
        <v>0</v>
      </c>
    </row>
    <row r="16" spans="1:8" x14ac:dyDescent="0.25">
      <c r="A16" s="2" t="s">
        <v>28</v>
      </c>
      <c r="B16" s="30">
        <v>19.850000000000001</v>
      </c>
      <c r="C16" s="23"/>
      <c r="D16" s="23"/>
      <c r="E16" s="23"/>
      <c r="F16" s="23"/>
      <c r="G16" s="23"/>
      <c r="H16" s="17">
        <f t="shared" si="1"/>
        <v>1032.2</v>
      </c>
    </row>
    <row r="17" spans="1:8" x14ac:dyDescent="0.25">
      <c r="A17" s="2" t="s">
        <v>2</v>
      </c>
      <c r="B17" s="30"/>
      <c r="C17" s="23"/>
      <c r="D17" s="23"/>
      <c r="E17" s="23"/>
      <c r="F17" s="23"/>
      <c r="G17" s="23"/>
      <c r="H17" s="17">
        <f t="shared" si="1"/>
        <v>0</v>
      </c>
    </row>
    <row r="18" spans="1:8" ht="15.75" thickBot="1" x14ac:dyDescent="0.3">
      <c r="A18" s="21" t="s">
        <v>40</v>
      </c>
      <c r="B18" s="22"/>
      <c r="C18" s="22"/>
      <c r="D18" s="22"/>
      <c r="E18" s="22"/>
      <c r="F18" s="22"/>
      <c r="G18" s="22"/>
      <c r="H18" s="26">
        <f>SUM(H12:H17)</f>
        <v>5819.84</v>
      </c>
    </row>
    <row r="19" spans="1:8" ht="15.75" thickTop="1" x14ac:dyDescent="0.25">
      <c r="A19" s="20"/>
      <c r="B19" s="19"/>
      <c r="C19" s="19"/>
      <c r="D19" s="19"/>
      <c r="E19" s="19"/>
      <c r="F19" s="19"/>
      <c r="G19" s="19"/>
      <c r="H19" s="19"/>
    </row>
    <row r="20" spans="1:8" x14ac:dyDescent="0.25">
      <c r="A20" s="18"/>
      <c r="B20" s="19"/>
      <c r="C20" s="19"/>
      <c r="D20" s="19"/>
      <c r="E20" s="19"/>
      <c r="F20" s="19"/>
      <c r="G20" s="19"/>
      <c r="H20" s="19"/>
    </row>
    <row r="21" spans="1:8" ht="15.75" thickBot="1" x14ac:dyDescent="0.3">
      <c r="A21" s="25" t="s">
        <v>29</v>
      </c>
      <c r="B21" s="31">
        <v>49.62</v>
      </c>
      <c r="C21" s="15"/>
      <c r="D21" s="15"/>
      <c r="E21" s="15"/>
      <c r="F21" s="15"/>
      <c r="G21" s="15"/>
      <c r="H21" s="27">
        <f t="shared" ref="H21" si="2">SUM(B21*52)+(C21*26)+(D21*12)+(E21*4)+(F21*2)+G21</f>
        <v>2580.2399999999998</v>
      </c>
    </row>
    <row r="22" spans="1:8" ht="15.75" thickTop="1" x14ac:dyDescent="0.25">
      <c r="A22" s="18"/>
      <c r="B22" s="32"/>
      <c r="C22" s="19"/>
      <c r="D22" s="19"/>
      <c r="E22" s="19"/>
      <c r="F22" s="19"/>
      <c r="G22" s="19"/>
      <c r="H22" s="19"/>
    </row>
    <row r="23" spans="1:8" x14ac:dyDescent="0.25">
      <c r="A23" s="18"/>
      <c r="B23" s="32"/>
      <c r="C23" s="19"/>
      <c r="D23" s="19"/>
      <c r="E23" s="19"/>
      <c r="F23" s="19"/>
      <c r="G23" s="19"/>
      <c r="H23" s="19"/>
    </row>
    <row r="24" spans="1:8" ht="15.75" thickBot="1" x14ac:dyDescent="0.3">
      <c r="A24" s="25" t="s">
        <v>30</v>
      </c>
      <c r="B24" s="31">
        <v>168.25</v>
      </c>
      <c r="C24" s="15"/>
      <c r="D24" s="15"/>
      <c r="E24" s="15"/>
      <c r="F24" s="15"/>
      <c r="G24" s="15"/>
      <c r="H24" s="27">
        <f t="shared" ref="H24" si="3">SUM(B24*52)+(C24*26)+(D24*12)+(E24*4)+(F24*2)+G24</f>
        <v>8749</v>
      </c>
    </row>
    <row r="25" spans="1:8" ht="15.75" thickTop="1" x14ac:dyDescent="0.25">
      <c r="A25" s="18"/>
      <c r="B25" s="32"/>
      <c r="C25" s="19"/>
      <c r="D25" s="19"/>
      <c r="E25" s="19"/>
      <c r="F25" s="19"/>
      <c r="G25" s="19"/>
      <c r="H25" s="19"/>
    </row>
    <row r="26" spans="1:8" x14ac:dyDescent="0.25">
      <c r="A26" s="18"/>
      <c r="B26" s="32"/>
      <c r="C26" s="19"/>
      <c r="D26" s="19"/>
      <c r="E26" s="19"/>
      <c r="F26" s="19"/>
      <c r="G26" s="19"/>
      <c r="H26" s="19"/>
    </row>
    <row r="27" spans="1:8" ht="15.75" thickBot="1" x14ac:dyDescent="0.3">
      <c r="A27" s="25" t="s">
        <v>31</v>
      </c>
      <c r="B27" s="31">
        <v>21</v>
      </c>
      <c r="C27" s="15"/>
      <c r="D27" s="15"/>
      <c r="E27" s="15"/>
      <c r="F27" s="15"/>
      <c r="G27" s="15"/>
      <c r="H27" s="27">
        <f t="shared" ref="H27" si="4">SUM(B27*52)+(C27*26)+(D27*12)+(E27*4)+(F27*2)+G27</f>
        <v>1092</v>
      </c>
    </row>
    <row r="28" spans="1:8" ht="15.75" thickTop="1" x14ac:dyDescent="0.25">
      <c r="A28" s="18"/>
      <c r="B28" s="19"/>
      <c r="C28" s="19"/>
      <c r="D28" s="19"/>
      <c r="E28" s="19"/>
      <c r="F28" s="19"/>
      <c r="G28" s="19"/>
      <c r="H28" s="19"/>
    </row>
    <row r="29" spans="1:8" x14ac:dyDescent="0.25">
      <c r="A29" s="20" t="s">
        <v>41</v>
      </c>
      <c r="B29" s="19"/>
      <c r="C29" s="19"/>
      <c r="D29" s="19"/>
      <c r="E29" s="19"/>
      <c r="F29" s="19"/>
      <c r="G29" s="19"/>
      <c r="H29" s="19"/>
    </row>
    <row r="30" spans="1:8" x14ac:dyDescent="0.25">
      <c r="A30" s="2" t="s">
        <v>34</v>
      </c>
      <c r="B30" s="30">
        <v>14.8</v>
      </c>
      <c r="C30" s="23"/>
      <c r="D30" s="23"/>
      <c r="E30" s="23"/>
      <c r="F30" s="23"/>
      <c r="G30" s="23"/>
      <c r="H30" s="17">
        <f t="shared" ref="H30:H37" si="5">SUM(B30*52)+(C30*26)+(D30*12)+(E30*4)+(F30*2)+G30</f>
        <v>769.6</v>
      </c>
    </row>
    <row r="31" spans="1:8" x14ac:dyDescent="0.25">
      <c r="A31" s="2" t="s">
        <v>35</v>
      </c>
      <c r="B31" s="30">
        <v>6.51</v>
      </c>
      <c r="C31" s="23"/>
      <c r="D31" s="23"/>
      <c r="E31" s="23"/>
      <c r="F31" s="23"/>
      <c r="G31" s="23"/>
      <c r="H31" s="17">
        <f t="shared" si="5"/>
        <v>338.52</v>
      </c>
    </row>
    <row r="32" spans="1:8" x14ac:dyDescent="0.25">
      <c r="A32" s="2" t="s">
        <v>36</v>
      </c>
      <c r="B32" s="30">
        <v>9.9700000000000006</v>
      </c>
      <c r="C32" s="23"/>
      <c r="D32" s="23"/>
      <c r="E32" s="23"/>
      <c r="F32" s="23"/>
      <c r="G32" s="23"/>
      <c r="H32" s="17">
        <f t="shared" si="5"/>
        <v>518.44000000000005</v>
      </c>
    </row>
    <row r="33" spans="1:8" x14ac:dyDescent="0.25">
      <c r="A33" s="2" t="s">
        <v>37</v>
      </c>
      <c r="B33" s="30">
        <v>2.44</v>
      </c>
      <c r="C33" s="23"/>
      <c r="D33" s="23"/>
      <c r="E33" s="23"/>
      <c r="F33" s="23"/>
      <c r="G33" s="23"/>
      <c r="H33" s="17">
        <f t="shared" si="5"/>
        <v>126.88</v>
      </c>
    </row>
    <row r="34" spans="1:8" x14ac:dyDescent="0.25">
      <c r="A34" s="2" t="s">
        <v>38</v>
      </c>
      <c r="B34" s="30">
        <v>2.89</v>
      </c>
      <c r="C34" s="23"/>
      <c r="D34" s="23"/>
      <c r="E34" s="23"/>
      <c r="F34" s="23"/>
      <c r="G34" s="23"/>
      <c r="H34" s="17">
        <f t="shared" si="5"/>
        <v>150.28</v>
      </c>
    </row>
    <row r="35" spans="1:8" ht="30" x14ac:dyDescent="0.25">
      <c r="A35" s="28" t="s">
        <v>39</v>
      </c>
      <c r="B35" s="30">
        <v>2.56</v>
      </c>
      <c r="C35" s="23"/>
      <c r="D35" s="23"/>
      <c r="E35" s="23"/>
      <c r="F35" s="23"/>
      <c r="G35" s="23"/>
      <c r="H35" s="17">
        <f t="shared" si="5"/>
        <v>133.12</v>
      </c>
    </row>
    <row r="36" spans="1:8" x14ac:dyDescent="0.25">
      <c r="A36" s="2" t="s">
        <v>65</v>
      </c>
      <c r="B36" s="30">
        <v>0</v>
      </c>
      <c r="C36" s="23"/>
      <c r="D36" s="23"/>
      <c r="E36" s="23"/>
      <c r="F36" s="23"/>
      <c r="G36" s="23"/>
      <c r="H36" s="17">
        <f t="shared" si="5"/>
        <v>0</v>
      </c>
    </row>
    <row r="37" spans="1:8" x14ac:dyDescent="0.25">
      <c r="A37" s="2" t="s">
        <v>2</v>
      </c>
      <c r="B37" s="30"/>
      <c r="C37" s="23"/>
      <c r="D37" s="23"/>
      <c r="E37" s="23"/>
      <c r="F37" s="23"/>
      <c r="G37" s="23"/>
      <c r="H37" s="17">
        <f t="shared" si="5"/>
        <v>0</v>
      </c>
    </row>
    <row r="38" spans="1:8" ht="15.75" thickBot="1" x14ac:dyDescent="0.3">
      <c r="A38" s="21" t="s">
        <v>33</v>
      </c>
      <c r="B38" s="22"/>
      <c r="C38" s="22"/>
      <c r="D38" s="22"/>
      <c r="E38" s="22"/>
      <c r="F38" s="22"/>
      <c r="G38" s="22"/>
      <c r="H38" s="26">
        <f>SUM(H30:H37)</f>
        <v>2036.8400000000001</v>
      </c>
    </row>
    <row r="39" spans="1:8" ht="15.75" thickTop="1" x14ac:dyDescent="0.25">
      <c r="A39" s="18"/>
      <c r="B39" s="19"/>
      <c r="C39" s="19"/>
      <c r="D39" s="19"/>
      <c r="E39" s="19"/>
      <c r="F39" s="19"/>
      <c r="G39" s="19"/>
      <c r="H39" s="19"/>
    </row>
    <row r="40" spans="1:8" x14ac:dyDescent="0.25">
      <c r="A40" s="18"/>
      <c r="B40" s="19"/>
      <c r="C40" s="19"/>
      <c r="D40" s="19"/>
      <c r="E40" s="19"/>
      <c r="F40" s="19"/>
      <c r="G40" s="19"/>
      <c r="H40" s="19"/>
    </row>
    <row r="41" spans="1:8" ht="15.75" thickBot="1" x14ac:dyDescent="0.3">
      <c r="A41" s="29" t="s">
        <v>42</v>
      </c>
      <c r="B41" s="31">
        <v>38.78</v>
      </c>
      <c r="C41" s="15"/>
      <c r="D41" s="15"/>
      <c r="E41" s="15"/>
      <c r="F41" s="15"/>
      <c r="G41" s="15"/>
      <c r="H41" s="27">
        <f t="shared" ref="H41" si="6">SUM(B41*52)+(C41*26)+(D41*12)+(E41*4)+(F41*2)+G41</f>
        <v>2016.56</v>
      </c>
    </row>
    <row r="42" spans="1:8" ht="15.75" thickTop="1" x14ac:dyDescent="0.25">
      <c r="A42" s="18"/>
      <c r="B42" s="19"/>
      <c r="C42" s="19"/>
      <c r="D42" s="19"/>
      <c r="E42" s="19"/>
      <c r="F42" s="19"/>
      <c r="G42" s="19"/>
      <c r="H42" s="19"/>
    </row>
    <row r="43" spans="1:8" x14ac:dyDescent="0.25">
      <c r="A43" s="18"/>
      <c r="B43" s="19"/>
      <c r="C43" s="19"/>
      <c r="D43" s="19"/>
      <c r="E43" s="19"/>
      <c r="F43" s="19"/>
      <c r="G43" s="19"/>
      <c r="H43" s="19"/>
    </row>
    <row r="44" spans="1:8" x14ac:dyDescent="0.25">
      <c r="A44" s="20" t="s">
        <v>43</v>
      </c>
      <c r="B44" s="19"/>
      <c r="C44" s="19"/>
      <c r="D44" s="19"/>
      <c r="E44" s="19"/>
      <c r="F44" s="19"/>
      <c r="G44" s="19"/>
      <c r="H44" s="19"/>
    </row>
    <row r="45" spans="1:8" x14ac:dyDescent="0.25">
      <c r="A45" s="2" t="s">
        <v>44</v>
      </c>
      <c r="B45" s="30">
        <v>91.05</v>
      </c>
      <c r="C45" s="23"/>
      <c r="D45" s="23"/>
      <c r="E45" s="23"/>
      <c r="F45" s="23"/>
      <c r="G45" s="23"/>
      <c r="H45" s="17">
        <f t="shared" ref="H45:H49" si="7">SUM(B45*52)+(C45*26)+(D45*12)+(E45*4)+(F45*2)+G45</f>
        <v>4734.5999999999995</v>
      </c>
    </row>
    <row r="46" spans="1:8" x14ac:dyDescent="0.25">
      <c r="A46" s="2" t="s">
        <v>3</v>
      </c>
      <c r="B46" s="30"/>
      <c r="C46" s="23"/>
      <c r="D46" s="23"/>
      <c r="E46" s="23"/>
      <c r="F46" s="23"/>
      <c r="G46" s="23"/>
      <c r="H46" s="17">
        <f t="shared" si="7"/>
        <v>0</v>
      </c>
    </row>
    <row r="47" spans="1:8" x14ac:dyDescent="0.25">
      <c r="A47" s="2" t="s">
        <v>25</v>
      </c>
      <c r="B47" s="30"/>
      <c r="C47" s="23"/>
      <c r="D47" s="23"/>
      <c r="E47" s="23"/>
      <c r="F47" s="23"/>
      <c r="G47" s="23"/>
      <c r="H47" s="17">
        <f t="shared" si="7"/>
        <v>0</v>
      </c>
    </row>
    <row r="48" spans="1:8" x14ac:dyDescent="0.25">
      <c r="A48" s="2" t="s">
        <v>45</v>
      </c>
      <c r="B48" s="30">
        <v>5.0599999999999996</v>
      </c>
      <c r="C48" s="23"/>
      <c r="D48" s="23"/>
      <c r="E48" s="23"/>
      <c r="F48" s="23"/>
      <c r="G48" s="23"/>
      <c r="H48" s="17">
        <f t="shared" si="7"/>
        <v>263.12</v>
      </c>
    </row>
    <row r="49" spans="1:8" x14ac:dyDescent="0.25">
      <c r="A49" s="2" t="s">
        <v>2</v>
      </c>
      <c r="B49" s="30"/>
      <c r="C49" s="23"/>
      <c r="D49" s="23"/>
      <c r="E49" s="23"/>
      <c r="F49" s="23"/>
      <c r="G49" s="23"/>
      <c r="H49" s="17">
        <f t="shared" si="7"/>
        <v>0</v>
      </c>
    </row>
    <row r="50" spans="1:8" ht="15.75" thickBot="1" x14ac:dyDescent="0.3">
      <c r="A50" s="24" t="s">
        <v>46</v>
      </c>
      <c r="B50" s="22"/>
      <c r="C50" s="22"/>
      <c r="D50" s="22"/>
      <c r="E50" s="22"/>
      <c r="F50" s="22"/>
      <c r="G50" s="22"/>
      <c r="H50" s="26">
        <f>SUM(H45:H49)</f>
        <v>4997.7199999999993</v>
      </c>
    </row>
    <row r="51" spans="1:8" ht="15.75" thickTop="1" x14ac:dyDescent="0.25">
      <c r="A51" s="18"/>
      <c r="B51" s="19"/>
      <c r="C51" s="19"/>
      <c r="D51" s="19"/>
      <c r="E51" s="19"/>
      <c r="F51" s="19"/>
      <c r="G51" s="19"/>
      <c r="H51" s="19"/>
    </row>
    <row r="52" spans="1:8" x14ac:dyDescent="0.25">
      <c r="A52" s="20" t="s">
        <v>47</v>
      </c>
      <c r="B52" s="19"/>
      <c r="C52" s="19"/>
      <c r="D52" s="19"/>
      <c r="E52" s="19"/>
      <c r="F52" s="19"/>
      <c r="G52" s="19"/>
      <c r="H52" s="19"/>
    </row>
    <row r="53" spans="1:8" x14ac:dyDescent="0.25">
      <c r="A53" s="2" t="s">
        <v>48</v>
      </c>
      <c r="B53" s="30">
        <v>31.96</v>
      </c>
      <c r="C53" s="23"/>
      <c r="D53" s="23"/>
      <c r="E53" s="23"/>
      <c r="F53" s="23"/>
      <c r="G53" s="23"/>
      <c r="H53" s="17">
        <f t="shared" ref="H53:H58" si="8">SUM(B53*52)+(C53*26)+(D53*12)+(E53*4)+(F53*2)+G53</f>
        <v>1661.92</v>
      </c>
    </row>
    <row r="54" spans="1:8" x14ac:dyDescent="0.25">
      <c r="A54" s="2" t="s">
        <v>49</v>
      </c>
      <c r="B54" s="30">
        <v>23.26</v>
      </c>
      <c r="C54" s="23"/>
      <c r="D54" s="23"/>
      <c r="E54" s="23"/>
      <c r="F54" s="23"/>
      <c r="G54" s="23"/>
      <c r="H54" s="17">
        <f t="shared" si="8"/>
        <v>1209.52</v>
      </c>
    </row>
    <row r="55" spans="1:8" x14ac:dyDescent="0.25">
      <c r="A55" s="2" t="s">
        <v>52</v>
      </c>
      <c r="B55" s="30"/>
      <c r="C55" s="23"/>
      <c r="D55" s="23"/>
      <c r="E55" s="23"/>
      <c r="F55" s="23"/>
      <c r="G55" s="23"/>
      <c r="H55" s="17">
        <f t="shared" si="8"/>
        <v>0</v>
      </c>
    </row>
    <row r="56" spans="1:8" x14ac:dyDescent="0.25">
      <c r="A56" s="2" t="s">
        <v>66</v>
      </c>
      <c r="B56" s="30">
        <v>40.68</v>
      </c>
      <c r="C56" s="23"/>
      <c r="D56" s="23"/>
      <c r="E56" s="23"/>
      <c r="F56" s="23"/>
      <c r="G56" s="23"/>
      <c r="H56" s="17">
        <f t="shared" si="8"/>
        <v>2115.36</v>
      </c>
    </row>
    <row r="57" spans="1:8" ht="30" x14ac:dyDescent="0.25">
      <c r="A57" s="28" t="s">
        <v>51</v>
      </c>
      <c r="B57" s="30">
        <v>0</v>
      </c>
      <c r="C57" s="23"/>
      <c r="D57" s="23"/>
      <c r="E57" s="23"/>
      <c r="F57" s="23"/>
      <c r="G57" s="23"/>
      <c r="H57" s="17">
        <f t="shared" si="8"/>
        <v>0</v>
      </c>
    </row>
    <row r="58" spans="1:8" x14ac:dyDescent="0.25">
      <c r="A58" s="28" t="s">
        <v>2</v>
      </c>
      <c r="B58" s="30"/>
      <c r="C58" s="23"/>
      <c r="D58" s="23"/>
      <c r="E58" s="23"/>
      <c r="F58" s="23"/>
      <c r="G58" s="23"/>
      <c r="H58" s="17">
        <f t="shared" si="8"/>
        <v>0</v>
      </c>
    </row>
    <row r="59" spans="1:8" ht="15.75" thickBot="1" x14ac:dyDescent="0.3">
      <c r="A59" s="24" t="s">
        <v>46</v>
      </c>
      <c r="B59" s="22"/>
      <c r="C59" s="22"/>
      <c r="D59" s="22"/>
      <c r="E59" s="22"/>
      <c r="F59" s="22"/>
      <c r="G59" s="22"/>
      <c r="H59" s="26">
        <f>SUM(H53:H58)</f>
        <v>4986.8</v>
      </c>
    </row>
    <row r="60" spans="1:8" ht="15.75" thickTop="1" x14ac:dyDescent="0.25">
      <c r="A60" s="18"/>
      <c r="B60" s="19"/>
      <c r="C60" s="19"/>
      <c r="D60" s="19"/>
      <c r="E60" s="19"/>
      <c r="F60" s="19"/>
      <c r="G60" s="19"/>
      <c r="H60" s="19"/>
    </row>
    <row r="61" spans="1:8" x14ac:dyDescent="0.25">
      <c r="A61" s="18"/>
      <c r="B61" s="19"/>
      <c r="C61" s="19"/>
      <c r="D61" s="19"/>
      <c r="E61" s="19"/>
      <c r="F61" s="19"/>
      <c r="G61" s="19"/>
      <c r="H61" s="19"/>
    </row>
    <row r="62" spans="1:8" x14ac:dyDescent="0.25">
      <c r="A62" s="20" t="s">
        <v>53</v>
      </c>
      <c r="B62" s="19"/>
      <c r="C62" s="19"/>
      <c r="D62" s="19"/>
      <c r="E62" s="19"/>
      <c r="F62" s="19"/>
      <c r="G62" s="19"/>
      <c r="H62" s="19"/>
    </row>
    <row r="63" spans="1:8" x14ac:dyDescent="0.25">
      <c r="A63" s="2" t="s">
        <v>54</v>
      </c>
      <c r="B63" s="30">
        <v>3.9</v>
      </c>
      <c r="C63" s="23"/>
      <c r="D63" s="23"/>
      <c r="E63" s="23"/>
      <c r="F63" s="23"/>
      <c r="G63" s="23"/>
      <c r="H63" s="17">
        <f t="shared" ref="H63:H74" si="9">SUM(B63*52)+(C63*26)+(D63*12)+(E63*4)+(F63*2)+G63</f>
        <v>202.79999999999998</v>
      </c>
    </row>
    <row r="64" spans="1:8" x14ac:dyDescent="0.25">
      <c r="A64" s="2" t="s">
        <v>55</v>
      </c>
      <c r="B64" s="30">
        <v>0.47</v>
      </c>
      <c r="C64" s="23"/>
      <c r="D64" s="23"/>
      <c r="E64" s="23"/>
      <c r="F64" s="23"/>
      <c r="G64" s="23"/>
      <c r="H64" s="17">
        <f t="shared" si="9"/>
        <v>24.439999999999998</v>
      </c>
    </row>
    <row r="65" spans="1:8" x14ac:dyDescent="0.25">
      <c r="A65" s="2" t="s">
        <v>56</v>
      </c>
      <c r="B65" s="30">
        <v>2.88</v>
      </c>
      <c r="C65" s="23"/>
      <c r="D65" s="23"/>
      <c r="E65" s="23"/>
      <c r="F65" s="23"/>
      <c r="G65" s="23"/>
      <c r="H65" s="17">
        <f t="shared" si="9"/>
        <v>149.76</v>
      </c>
    </row>
    <row r="66" spans="1:8" x14ac:dyDescent="0.25">
      <c r="A66" s="2" t="s">
        <v>57</v>
      </c>
      <c r="B66" s="30">
        <v>23.05</v>
      </c>
      <c r="C66" s="23"/>
      <c r="D66" s="23"/>
      <c r="E66" s="23"/>
      <c r="F66" s="23"/>
      <c r="G66" s="23"/>
      <c r="H66" s="17">
        <f t="shared" si="9"/>
        <v>1198.6000000000001</v>
      </c>
    </row>
    <row r="67" spans="1:8" x14ac:dyDescent="0.25">
      <c r="A67" s="2" t="s">
        <v>58</v>
      </c>
      <c r="B67" s="30"/>
      <c r="C67" s="23"/>
      <c r="D67" s="23"/>
      <c r="E67" s="23"/>
      <c r="F67" s="23"/>
      <c r="G67" s="23"/>
      <c r="H67" s="17">
        <f t="shared" si="9"/>
        <v>0</v>
      </c>
    </row>
    <row r="68" spans="1:8" x14ac:dyDescent="0.25">
      <c r="A68" s="2" t="s">
        <v>59</v>
      </c>
      <c r="B68" s="30">
        <v>42.79</v>
      </c>
      <c r="C68" s="23"/>
      <c r="D68" s="23"/>
      <c r="E68" s="23"/>
      <c r="F68" s="23"/>
      <c r="G68" s="23"/>
      <c r="H68" s="17">
        <f t="shared" si="9"/>
        <v>2225.08</v>
      </c>
    </row>
    <row r="69" spans="1:8" x14ac:dyDescent="0.25">
      <c r="A69" s="28" t="s">
        <v>60</v>
      </c>
      <c r="B69" s="30">
        <v>11.71</v>
      </c>
      <c r="C69" s="23"/>
      <c r="D69" s="23"/>
      <c r="E69" s="23"/>
      <c r="F69" s="23"/>
      <c r="G69" s="23"/>
      <c r="H69" s="17">
        <f t="shared" si="9"/>
        <v>608.92000000000007</v>
      </c>
    </row>
    <row r="70" spans="1:8" x14ac:dyDescent="0.25">
      <c r="A70" s="2" t="s">
        <v>61</v>
      </c>
      <c r="B70" s="30">
        <v>46.94</v>
      </c>
      <c r="C70" s="23"/>
      <c r="D70" s="23"/>
      <c r="E70" s="23"/>
      <c r="F70" s="23"/>
      <c r="G70" s="23"/>
      <c r="H70" s="17">
        <f t="shared" si="9"/>
        <v>2440.88</v>
      </c>
    </row>
    <row r="71" spans="1:8" x14ac:dyDescent="0.25">
      <c r="A71" s="28" t="s">
        <v>62</v>
      </c>
      <c r="B71" s="30">
        <v>0</v>
      </c>
      <c r="C71" s="23"/>
      <c r="D71" s="23"/>
      <c r="E71" s="23"/>
      <c r="F71" s="23"/>
      <c r="G71" s="23"/>
      <c r="H71" s="17">
        <f t="shared" si="9"/>
        <v>0</v>
      </c>
    </row>
    <row r="72" spans="1:8" x14ac:dyDescent="0.25">
      <c r="A72" s="28" t="s">
        <v>63</v>
      </c>
      <c r="B72" s="30">
        <v>14.84</v>
      </c>
      <c r="C72" s="23"/>
      <c r="D72" s="23"/>
      <c r="E72" s="23"/>
      <c r="F72" s="23"/>
      <c r="G72" s="23"/>
      <c r="H72" s="17">
        <f t="shared" si="9"/>
        <v>771.68</v>
      </c>
    </row>
    <row r="73" spans="1:8" x14ac:dyDescent="0.25">
      <c r="A73" s="28" t="s">
        <v>2</v>
      </c>
      <c r="B73" s="30"/>
      <c r="C73" s="23"/>
      <c r="D73" s="23"/>
      <c r="E73" s="23"/>
      <c r="F73" s="23"/>
      <c r="G73" s="23"/>
      <c r="H73" s="17">
        <f t="shared" si="9"/>
        <v>0</v>
      </c>
    </row>
    <row r="74" spans="1:8" x14ac:dyDescent="0.25">
      <c r="A74" s="2" t="s">
        <v>2</v>
      </c>
      <c r="B74" s="30"/>
      <c r="C74" s="23"/>
      <c r="D74" s="23"/>
      <c r="E74" s="23"/>
      <c r="F74" s="23"/>
      <c r="G74" s="23"/>
      <c r="H74" s="17">
        <f t="shared" si="9"/>
        <v>0</v>
      </c>
    </row>
    <row r="75" spans="1:8" ht="15.75" thickBot="1" x14ac:dyDescent="0.3">
      <c r="A75" s="21" t="s">
        <v>64</v>
      </c>
      <c r="B75" s="22"/>
      <c r="C75" s="22"/>
      <c r="D75" s="22"/>
      <c r="E75" s="22"/>
      <c r="F75" s="22"/>
      <c r="G75" s="22"/>
      <c r="H75" s="26">
        <f>SUM(H63:H74)</f>
        <v>7622.1600000000008</v>
      </c>
    </row>
    <row r="76" spans="1:8" ht="15.75" thickTop="1" x14ac:dyDescent="0.25">
      <c r="A76" s="18"/>
      <c r="B76" s="19"/>
      <c r="C76" s="19"/>
      <c r="D76" s="19"/>
      <c r="E76" s="19"/>
      <c r="F76" s="19"/>
      <c r="G76" s="19"/>
      <c r="H76" s="19"/>
    </row>
    <row r="77" spans="1:8" ht="15.75" thickBot="1" x14ac:dyDescent="0.3">
      <c r="B77" s="6"/>
      <c r="C77" s="6"/>
      <c r="D77" s="6"/>
      <c r="E77" s="6"/>
      <c r="F77" s="6"/>
      <c r="G77" s="6"/>
      <c r="H77" s="6"/>
    </row>
    <row r="78" spans="1:8" ht="15.75" thickBot="1" x14ac:dyDescent="0.3">
      <c r="A78" s="4" t="s">
        <v>14</v>
      </c>
      <c r="B78" s="7">
        <f>H78/52</f>
        <v>767.33</v>
      </c>
      <c r="C78" s="7">
        <f>H78/26</f>
        <v>1534.66</v>
      </c>
      <c r="D78" s="7">
        <f>H78/12</f>
        <v>3325.0966666666668</v>
      </c>
      <c r="E78" s="7">
        <f>H78/4</f>
        <v>9975.2900000000009</v>
      </c>
      <c r="F78" s="7">
        <f>H78/2</f>
        <v>19950.580000000002</v>
      </c>
      <c r="G78" s="7">
        <f>H78</f>
        <v>39901.160000000003</v>
      </c>
      <c r="H78" s="8">
        <f>SUM(H18+H21+H24+H27+H38+H41+H50+H59+H75)</f>
        <v>39901.160000000003</v>
      </c>
    </row>
    <row r="79" spans="1:8" ht="15.75" thickBot="1" x14ac:dyDescent="0.3">
      <c r="A79" s="5" t="s">
        <v>15</v>
      </c>
      <c r="B79" s="9">
        <f>H79/52</f>
        <v>0</v>
      </c>
      <c r="C79" s="9">
        <f>H79/26</f>
        <v>0</v>
      </c>
      <c r="D79" s="9">
        <f>H79/12</f>
        <v>0</v>
      </c>
      <c r="E79" s="9">
        <f>H79/4</f>
        <v>0</v>
      </c>
      <c r="F79" s="9">
        <f>H79/2</f>
        <v>0</v>
      </c>
      <c r="G79" s="9">
        <f>H79</f>
        <v>0</v>
      </c>
      <c r="H79" s="10">
        <f>H9</f>
        <v>0</v>
      </c>
    </row>
    <row r="80" spans="1:8" ht="15.75" thickBot="1" x14ac:dyDescent="0.3">
      <c r="A80" t="s">
        <v>16</v>
      </c>
      <c r="B80" s="11">
        <f>H80/52</f>
        <v>-767.33</v>
      </c>
      <c r="C80" s="11">
        <f>H80/26</f>
        <v>-1534.66</v>
      </c>
      <c r="D80" s="11">
        <f>H80/12</f>
        <v>-3325.0966666666668</v>
      </c>
      <c r="E80" s="11">
        <f>H80/4</f>
        <v>-9975.2900000000009</v>
      </c>
      <c r="F80" s="11">
        <f>H80/2</f>
        <v>-19950.580000000002</v>
      </c>
      <c r="G80" s="12">
        <f>H80</f>
        <v>-39901.160000000003</v>
      </c>
      <c r="H80" s="13">
        <f>SUM(H79-H78)</f>
        <v>-39901.160000000003</v>
      </c>
    </row>
    <row r="81" spans="2:8" ht="15.75" thickTop="1" x14ac:dyDescent="0.25">
      <c r="B81" t="s">
        <v>7</v>
      </c>
      <c r="C81" t="s">
        <v>8</v>
      </c>
      <c r="D81" t="s">
        <v>9</v>
      </c>
      <c r="E81" t="s">
        <v>19</v>
      </c>
      <c r="F81" t="s">
        <v>20</v>
      </c>
      <c r="G81" t="s">
        <v>10</v>
      </c>
      <c r="H81" t="s">
        <v>11</v>
      </c>
    </row>
  </sheetData>
  <pageMargins left="0.70866141732283472" right="0.70866141732283472" top="0.74803149606299213" bottom="0.74803149606299213" header="0.31496062992125984" footer="0.31496062992125984"/>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4296F-B7DE-4BF0-BEBA-542F2D37B03A}">
  <dimension ref="A1:H81"/>
  <sheetViews>
    <sheetView workbookViewId="0">
      <pane ySplit="1" topLeftCell="A2" activePane="bottomLeft" state="frozen"/>
      <selection pane="bottomLeft" activeCell="C1" sqref="C1"/>
    </sheetView>
  </sheetViews>
  <sheetFormatPr defaultRowHeight="15" x14ac:dyDescent="0.25"/>
  <cols>
    <col min="1" max="1" width="34.85546875" bestFit="1" customWidth="1"/>
    <col min="2" max="7" width="12.85546875" customWidth="1"/>
    <col min="8" max="8" width="15.85546875" customWidth="1"/>
  </cols>
  <sheetData>
    <row r="1" spans="1:8" x14ac:dyDescent="0.25">
      <c r="A1" s="1"/>
      <c r="B1" t="s">
        <v>7</v>
      </c>
      <c r="C1" t="s">
        <v>71</v>
      </c>
      <c r="D1" t="s">
        <v>9</v>
      </c>
      <c r="E1" t="s">
        <v>19</v>
      </c>
      <c r="F1" t="s">
        <v>20</v>
      </c>
      <c r="G1" t="s">
        <v>10</v>
      </c>
      <c r="H1" t="s">
        <v>11</v>
      </c>
    </row>
    <row r="2" spans="1:8" x14ac:dyDescent="0.25">
      <c r="A2" s="1" t="s">
        <v>4</v>
      </c>
    </row>
    <row r="3" spans="1:8" x14ac:dyDescent="0.25">
      <c r="A3" s="2" t="s">
        <v>17</v>
      </c>
      <c r="B3" s="33"/>
      <c r="C3" s="14"/>
      <c r="D3" s="14"/>
      <c r="E3" s="14"/>
      <c r="F3" s="14"/>
      <c r="G3" s="14"/>
      <c r="H3" s="17">
        <f>SUM(B3*52)+(C3*26)+(D3*12)+(E3*4)+(F3*2)+G3</f>
        <v>0</v>
      </c>
    </row>
    <row r="4" spans="1:8" x14ac:dyDescent="0.25">
      <c r="A4" s="2" t="s">
        <v>18</v>
      </c>
      <c r="B4" s="33"/>
      <c r="C4" s="14"/>
      <c r="D4" s="14"/>
      <c r="E4" s="14"/>
      <c r="F4" s="14"/>
      <c r="G4" s="14"/>
      <c r="H4" s="17">
        <f t="shared" ref="H4:H8" si="0">SUM(B4*52)+(C4*26)+(D4*12)+(E4*4)+(F4*2)+G4</f>
        <v>0</v>
      </c>
    </row>
    <row r="5" spans="1:8" x14ac:dyDescent="0.25">
      <c r="A5" s="2" t="s">
        <v>5</v>
      </c>
      <c r="B5" s="33"/>
      <c r="C5" s="14"/>
      <c r="D5" s="14"/>
      <c r="E5" s="14"/>
      <c r="F5" s="14"/>
      <c r="G5" s="14"/>
      <c r="H5" s="17">
        <f t="shared" si="0"/>
        <v>0</v>
      </c>
    </row>
    <row r="6" spans="1:8" x14ac:dyDescent="0.25">
      <c r="A6" s="2" t="s">
        <v>12</v>
      </c>
      <c r="B6" s="33"/>
      <c r="C6" s="14"/>
      <c r="D6" s="14"/>
      <c r="E6" s="14"/>
      <c r="F6" s="14"/>
      <c r="G6" s="14"/>
      <c r="H6" s="17">
        <f t="shared" si="0"/>
        <v>0</v>
      </c>
    </row>
    <row r="7" spans="1:8" x14ac:dyDescent="0.25">
      <c r="A7" s="2" t="s">
        <v>6</v>
      </c>
      <c r="B7" s="33"/>
      <c r="C7" s="14"/>
      <c r="D7" s="14"/>
      <c r="E7" s="14"/>
      <c r="F7" s="14"/>
      <c r="G7" s="14"/>
      <c r="H7" s="17">
        <f t="shared" si="0"/>
        <v>0</v>
      </c>
    </row>
    <row r="8" spans="1:8" x14ac:dyDescent="0.25">
      <c r="A8" s="2" t="s">
        <v>6</v>
      </c>
      <c r="B8" s="33"/>
      <c r="C8" s="14"/>
      <c r="D8" s="14"/>
      <c r="E8" s="14"/>
      <c r="F8" s="14"/>
      <c r="G8" s="14"/>
      <c r="H8" s="17">
        <f t="shared" si="0"/>
        <v>0</v>
      </c>
    </row>
    <row r="9" spans="1:8" ht="15.75" thickBot="1" x14ac:dyDescent="0.3">
      <c r="A9" s="3" t="s">
        <v>13</v>
      </c>
      <c r="B9" s="15">
        <f>H9/52</f>
        <v>0</v>
      </c>
      <c r="C9" s="15">
        <f>H9/26</f>
        <v>0</v>
      </c>
      <c r="D9" s="15">
        <f>H9/12</f>
        <v>0</v>
      </c>
      <c r="E9" s="15">
        <f>H9/4</f>
        <v>0</v>
      </c>
      <c r="F9" s="15">
        <f>H9/2</f>
        <v>0</v>
      </c>
      <c r="G9" s="15">
        <f>H9</f>
        <v>0</v>
      </c>
      <c r="H9" s="27">
        <f>SUM(H2:H8)</f>
        <v>0</v>
      </c>
    </row>
    <row r="10" spans="1:8" ht="15.75" thickTop="1" x14ac:dyDescent="0.25">
      <c r="B10" s="16"/>
      <c r="C10" s="16"/>
      <c r="D10" s="16"/>
      <c r="E10" s="16"/>
      <c r="F10" s="16"/>
      <c r="G10" s="16"/>
      <c r="H10" s="16"/>
    </row>
    <row r="11" spans="1:8" x14ac:dyDescent="0.25">
      <c r="A11" s="20" t="s">
        <v>32</v>
      </c>
      <c r="B11" s="36">
        <f>Notes!B32</f>
        <v>43617</v>
      </c>
      <c r="C11" s="19"/>
      <c r="D11" s="19"/>
      <c r="E11" s="19"/>
      <c r="F11" s="19"/>
      <c r="G11" s="19"/>
      <c r="H11" s="19"/>
    </row>
    <row r="12" spans="1:8" x14ac:dyDescent="0.25">
      <c r="A12" s="2" t="s">
        <v>26</v>
      </c>
      <c r="B12" s="33">
        <v>30.48</v>
      </c>
      <c r="C12" s="23"/>
      <c r="D12" s="23"/>
      <c r="E12" s="23"/>
      <c r="F12" s="23"/>
      <c r="G12" s="23"/>
      <c r="H12" s="17">
        <f t="shared" ref="H12:H17" si="1">SUM(B12*52)+(C12*26)+(D12*12)+(E12*4)+(F12*2)+G12</f>
        <v>1584.96</v>
      </c>
    </row>
    <row r="13" spans="1:8" x14ac:dyDescent="0.25">
      <c r="A13" s="2" t="s">
        <v>0</v>
      </c>
      <c r="B13" s="33">
        <v>38.409999999999997</v>
      </c>
      <c r="C13" s="23"/>
      <c r="D13" s="23"/>
      <c r="E13" s="23"/>
      <c r="F13" s="23"/>
      <c r="G13" s="23"/>
      <c r="H13" s="17">
        <f t="shared" si="1"/>
        <v>1997.3199999999997</v>
      </c>
    </row>
    <row r="14" spans="1:8" x14ac:dyDescent="0.25">
      <c r="A14" s="2" t="s">
        <v>1</v>
      </c>
      <c r="B14" s="33">
        <v>21.31</v>
      </c>
      <c r="C14" s="23"/>
      <c r="D14" s="23"/>
      <c r="E14" s="23"/>
      <c r="F14" s="23"/>
      <c r="G14" s="23"/>
      <c r="H14" s="17">
        <f t="shared" si="1"/>
        <v>1108.1199999999999</v>
      </c>
    </row>
    <row r="15" spans="1:8" x14ac:dyDescent="0.25">
      <c r="A15" s="2" t="s">
        <v>27</v>
      </c>
      <c r="B15" s="33">
        <v>6.62</v>
      </c>
      <c r="C15" s="23"/>
      <c r="D15" s="23"/>
      <c r="E15" s="23"/>
      <c r="F15" s="23"/>
      <c r="G15" s="23"/>
      <c r="H15" s="17">
        <f t="shared" si="1"/>
        <v>344.24</v>
      </c>
    </row>
    <row r="16" spans="1:8" x14ac:dyDescent="0.25">
      <c r="A16" s="2" t="s">
        <v>28</v>
      </c>
      <c r="B16" s="33">
        <v>19.850000000000001</v>
      </c>
      <c r="C16" s="23"/>
      <c r="D16" s="23"/>
      <c r="E16" s="23"/>
      <c r="F16" s="23"/>
      <c r="G16" s="23"/>
      <c r="H16" s="17">
        <f t="shared" si="1"/>
        <v>1032.2</v>
      </c>
    </row>
    <row r="17" spans="1:8" x14ac:dyDescent="0.25">
      <c r="A17" s="2" t="s">
        <v>2</v>
      </c>
      <c r="B17" s="33"/>
      <c r="C17" s="23"/>
      <c r="D17" s="23"/>
      <c r="E17" s="23"/>
      <c r="F17" s="23"/>
      <c r="G17" s="23"/>
      <c r="H17" s="17">
        <f t="shared" si="1"/>
        <v>0</v>
      </c>
    </row>
    <row r="18" spans="1:8" ht="15.75" thickBot="1" x14ac:dyDescent="0.3">
      <c r="A18" s="21" t="s">
        <v>40</v>
      </c>
      <c r="B18" s="34"/>
      <c r="C18" s="22"/>
      <c r="D18" s="22"/>
      <c r="E18" s="22"/>
      <c r="F18" s="22"/>
      <c r="G18" s="22"/>
      <c r="H18" s="26">
        <f>SUM(H12:H17)</f>
        <v>6066.8399999999992</v>
      </c>
    </row>
    <row r="19" spans="1:8" ht="15.75" thickTop="1" x14ac:dyDescent="0.25">
      <c r="A19" s="20"/>
      <c r="B19" s="16"/>
      <c r="C19" s="19"/>
      <c r="D19" s="19"/>
      <c r="E19" s="19"/>
      <c r="F19" s="19"/>
      <c r="G19" s="19"/>
      <c r="H19" s="19"/>
    </row>
    <row r="20" spans="1:8" x14ac:dyDescent="0.25">
      <c r="A20" s="18"/>
      <c r="B20" s="16"/>
      <c r="C20" s="19"/>
      <c r="D20" s="19"/>
      <c r="E20" s="19"/>
      <c r="F20" s="19"/>
      <c r="G20" s="19"/>
      <c r="H20" s="19"/>
    </row>
    <row r="21" spans="1:8" ht="15.75" thickBot="1" x14ac:dyDescent="0.3">
      <c r="A21" s="25" t="s">
        <v>29</v>
      </c>
      <c r="B21" s="31">
        <v>46.81</v>
      </c>
      <c r="C21" s="15"/>
      <c r="D21" s="15"/>
      <c r="E21" s="15"/>
      <c r="F21" s="15"/>
      <c r="G21" s="15"/>
      <c r="H21" s="27">
        <f t="shared" ref="H21" si="2">SUM(B21*52)+(C21*26)+(D21*12)+(E21*4)+(F21*2)+G21</f>
        <v>2434.12</v>
      </c>
    </row>
    <row r="22" spans="1:8" ht="15.75" thickTop="1" x14ac:dyDescent="0.25">
      <c r="A22" s="18"/>
      <c r="B22" s="35"/>
      <c r="C22" s="19"/>
      <c r="D22" s="19"/>
      <c r="E22" s="19"/>
      <c r="F22" s="19"/>
      <c r="G22" s="19"/>
      <c r="H22" s="19"/>
    </row>
    <row r="23" spans="1:8" x14ac:dyDescent="0.25">
      <c r="A23" s="18"/>
      <c r="B23" s="35"/>
      <c r="C23" s="19"/>
      <c r="D23" s="19"/>
      <c r="E23" s="19"/>
      <c r="F23" s="19"/>
      <c r="G23" s="19"/>
      <c r="H23" s="19"/>
    </row>
    <row r="24" spans="1:8" ht="15.75" thickBot="1" x14ac:dyDescent="0.3">
      <c r="A24" s="25" t="s">
        <v>30</v>
      </c>
      <c r="B24" s="31">
        <v>117.34</v>
      </c>
      <c r="C24" s="15"/>
      <c r="D24" s="15"/>
      <c r="E24" s="15"/>
      <c r="F24" s="15"/>
      <c r="G24" s="15"/>
      <c r="H24" s="27">
        <f t="shared" ref="H24" si="3">SUM(B24*52)+(C24*26)+(D24*12)+(E24*4)+(F24*2)+G24</f>
        <v>6101.68</v>
      </c>
    </row>
    <row r="25" spans="1:8" ht="15.75" thickTop="1" x14ac:dyDescent="0.25">
      <c r="A25" s="18"/>
      <c r="B25" s="35"/>
      <c r="C25" s="19"/>
      <c r="D25" s="19"/>
      <c r="E25" s="19"/>
      <c r="F25" s="19"/>
      <c r="G25" s="19"/>
      <c r="H25" s="19"/>
    </row>
    <row r="26" spans="1:8" x14ac:dyDescent="0.25">
      <c r="A26" s="18"/>
      <c r="B26" s="35"/>
      <c r="C26" s="19"/>
      <c r="D26" s="19"/>
      <c r="E26" s="19"/>
      <c r="F26" s="19"/>
      <c r="G26" s="19"/>
      <c r="H26" s="19"/>
    </row>
    <row r="27" spans="1:8" ht="15.75" thickBot="1" x14ac:dyDescent="0.3">
      <c r="A27" s="25" t="s">
        <v>31</v>
      </c>
      <c r="B27" s="31">
        <v>23.31</v>
      </c>
      <c r="C27" s="15"/>
      <c r="D27" s="15"/>
      <c r="E27" s="15"/>
      <c r="F27" s="15"/>
      <c r="G27" s="15"/>
      <c r="H27" s="27">
        <f t="shared" ref="H27" si="4">SUM(B27*52)+(C27*26)+(D27*12)+(E27*4)+(F27*2)+G27</f>
        <v>1212.1199999999999</v>
      </c>
    </row>
    <row r="28" spans="1:8" ht="15.75" thickTop="1" x14ac:dyDescent="0.25">
      <c r="A28" s="18"/>
      <c r="B28" s="16"/>
      <c r="C28" s="19"/>
      <c r="D28" s="19"/>
      <c r="E28" s="19"/>
      <c r="F28" s="19"/>
      <c r="G28" s="19"/>
      <c r="H28" s="19"/>
    </row>
    <row r="29" spans="1:8" x14ac:dyDescent="0.25">
      <c r="A29" s="20" t="s">
        <v>41</v>
      </c>
      <c r="B29" s="16"/>
      <c r="C29" s="19"/>
      <c r="D29" s="19"/>
      <c r="E29" s="19"/>
      <c r="F29" s="19"/>
      <c r="G29" s="19"/>
      <c r="H29" s="19"/>
    </row>
    <row r="30" spans="1:8" x14ac:dyDescent="0.25">
      <c r="A30" s="2" t="s">
        <v>34</v>
      </c>
      <c r="B30" s="33">
        <v>18.98</v>
      </c>
      <c r="C30" s="23"/>
      <c r="D30" s="23"/>
      <c r="E30" s="23"/>
      <c r="F30" s="23"/>
      <c r="G30" s="23"/>
      <c r="H30" s="17">
        <f t="shared" ref="H30:H37" si="5">SUM(B30*52)+(C30*26)+(D30*12)+(E30*4)+(F30*2)+G30</f>
        <v>986.96</v>
      </c>
    </row>
    <row r="31" spans="1:8" x14ac:dyDescent="0.25">
      <c r="A31" s="2" t="s">
        <v>35</v>
      </c>
      <c r="B31" s="33">
        <v>4.8600000000000003</v>
      </c>
      <c r="C31" s="23"/>
      <c r="D31" s="23"/>
      <c r="E31" s="23"/>
      <c r="F31" s="23"/>
      <c r="G31" s="23"/>
      <c r="H31" s="17">
        <f t="shared" si="5"/>
        <v>252.72000000000003</v>
      </c>
    </row>
    <row r="32" spans="1:8" x14ac:dyDescent="0.25">
      <c r="A32" s="2" t="s">
        <v>36</v>
      </c>
      <c r="B32" s="33">
        <v>14.67</v>
      </c>
      <c r="C32" s="23"/>
      <c r="D32" s="23"/>
      <c r="E32" s="23"/>
      <c r="F32" s="23"/>
      <c r="G32" s="23"/>
      <c r="H32" s="17">
        <f t="shared" si="5"/>
        <v>762.84</v>
      </c>
    </row>
    <row r="33" spans="1:8" x14ac:dyDescent="0.25">
      <c r="A33" s="2" t="s">
        <v>37</v>
      </c>
      <c r="B33" s="33">
        <v>8.15</v>
      </c>
      <c r="C33" s="23"/>
      <c r="D33" s="23"/>
      <c r="E33" s="23"/>
      <c r="F33" s="23"/>
      <c r="G33" s="23"/>
      <c r="H33" s="17">
        <f t="shared" si="5"/>
        <v>423.8</v>
      </c>
    </row>
    <row r="34" spans="1:8" x14ac:dyDescent="0.25">
      <c r="A34" s="2" t="s">
        <v>38</v>
      </c>
      <c r="B34" s="33">
        <v>5.13</v>
      </c>
      <c r="C34" s="23"/>
      <c r="D34" s="23"/>
      <c r="E34" s="23"/>
      <c r="F34" s="23"/>
      <c r="G34" s="23"/>
      <c r="H34" s="17">
        <f t="shared" si="5"/>
        <v>266.76</v>
      </c>
    </row>
    <row r="35" spans="1:8" ht="30" x14ac:dyDescent="0.25">
      <c r="A35" s="28" t="s">
        <v>39</v>
      </c>
      <c r="B35" s="33">
        <v>14.42</v>
      </c>
      <c r="C35" s="23"/>
      <c r="D35" s="23"/>
      <c r="E35" s="23"/>
      <c r="F35" s="23"/>
      <c r="G35" s="23"/>
      <c r="H35" s="17">
        <f t="shared" si="5"/>
        <v>749.84</v>
      </c>
    </row>
    <row r="36" spans="1:8" x14ac:dyDescent="0.25">
      <c r="A36" s="2" t="s">
        <v>65</v>
      </c>
      <c r="B36" s="33">
        <v>7.03</v>
      </c>
      <c r="C36" s="23"/>
      <c r="D36" s="23"/>
      <c r="E36" s="23"/>
      <c r="F36" s="23"/>
      <c r="G36" s="23"/>
      <c r="H36" s="17">
        <f t="shared" si="5"/>
        <v>365.56</v>
      </c>
    </row>
    <row r="37" spans="1:8" x14ac:dyDescent="0.25">
      <c r="A37" s="2" t="s">
        <v>2</v>
      </c>
      <c r="B37" s="33"/>
      <c r="C37" s="23"/>
      <c r="D37" s="23"/>
      <c r="E37" s="23"/>
      <c r="F37" s="23"/>
      <c r="G37" s="23"/>
      <c r="H37" s="17">
        <f t="shared" si="5"/>
        <v>0</v>
      </c>
    </row>
    <row r="38" spans="1:8" ht="15.75" thickBot="1" x14ac:dyDescent="0.3">
      <c r="A38" s="21" t="s">
        <v>33</v>
      </c>
      <c r="B38" s="34"/>
      <c r="C38" s="22"/>
      <c r="D38" s="22"/>
      <c r="E38" s="22"/>
      <c r="F38" s="22"/>
      <c r="G38" s="22"/>
      <c r="H38" s="26">
        <f>SUM(H30:H37)</f>
        <v>3808.48</v>
      </c>
    </row>
    <row r="39" spans="1:8" ht="15.75" thickTop="1" x14ac:dyDescent="0.25">
      <c r="A39" s="18"/>
      <c r="B39" s="16"/>
      <c r="C39" s="19"/>
      <c r="D39" s="19"/>
      <c r="E39" s="19"/>
      <c r="F39" s="19"/>
      <c r="G39" s="19"/>
      <c r="H39" s="19"/>
    </row>
    <row r="40" spans="1:8" x14ac:dyDescent="0.25">
      <c r="A40" s="18"/>
      <c r="B40" s="16"/>
      <c r="C40" s="19"/>
      <c r="D40" s="19"/>
      <c r="E40" s="19"/>
      <c r="F40" s="19"/>
      <c r="G40" s="19"/>
      <c r="H40" s="19"/>
    </row>
    <row r="41" spans="1:8" ht="15.75" thickBot="1" x14ac:dyDescent="0.3">
      <c r="A41" s="29" t="s">
        <v>42</v>
      </c>
      <c r="B41" s="31">
        <v>27.25</v>
      </c>
      <c r="C41" s="15"/>
      <c r="D41" s="15"/>
      <c r="E41" s="15"/>
      <c r="F41" s="15"/>
      <c r="G41" s="15"/>
      <c r="H41" s="27">
        <f t="shared" ref="H41" si="6">SUM(B41*52)+(C41*26)+(D41*12)+(E41*4)+(F41*2)+G41</f>
        <v>1417</v>
      </c>
    </row>
    <row r="42" spans="1:8" ht="15.75" thickTop="1" x14ac:dyDescent="0.25">
      <c r="A42" s="18"/>
      <c r="B42" s="16"/>
      <c r="C42" s="19"/>
      <c r="D42" s="19"/>
      <c r="E42" s="19"/>
      <c r="F42" s="19"/>
      <c r="G42" s="19"/>
      <c r="H42" s="19"/>
    </row>
    <row r="43" spans="1:8" x14ac:dyDescent="0.25">
      <c r="A43" s="18"/>
      <c r="B43" s="16"/>
      <c r="C43" s="19"/>
      <c r="D43" s="19"/>
      <c r="E43" s="19"/>
      <c r="F43" s="19"/>
      <c r="G43" s="19"/>
      <c r="H43" s="19"/>
    </row>
    <row r="44" spans="1:8" x14ac:dyDescent="0.25">
      <c r="A44" s="20" t="s">
        <v>43</v>
      </c>
      <c r="B44" s="16"/>
      <c r="C44" s="19"/>
      <c r="D44" s="19"/>
      <c r="E44" s="19"/>
      <c r="F44" s="19"/>
      <c r="G44" s="19"/>
      <c r="H44" s="19"/>
    </row>
    <row r="45" spans="1:8" x14ac:dyDescent="0.25">
      <c r="A45" s="2" t="s">
        <v>44</v>
      </c>
      <c r="B45" s="33">
        <v>144.38999999999999</v>
      </c>
      <c r="C45" s="23"/>
      <c r="D45" s="23"/>
      <c r="E45" s="23"/>
      <c r="F45" s="23"/>
      <c r="G45" s="23"/>
      <c r="H45" s="17">
        <f t="shared" ref="H45:H49" si="7">SUM(B45*52)+(C45*26)+(D45*12)+(E45*4)+(F45*2)+G45</f>
        <v>7508.2799999999988</v>
      </c>
    </row>
    <row r="46" spans="1:8" x14ac:dyDescent="0.25">
      <c r="A46" s="2" t="s">
        <v>3</v>
      </c>
      <c r="B46" s="33"/>
      <c r="C46" s="23"/>
      <c r="D46" s="23"/>
      <c r="E46" s="23"/>
      <c r="F46" s="23"/>
      <c r="G46" s="23"/>
      <c r="H46" s="17">
        <f t="shared" si="7"/>
        <v>0</v>
      </c>
    </row>
    <row r="47" spans="1:8" x14ac:dyDescent="0.25">
      <c r="A47" s="2" t="s">
        <v>25</v>
      </c>
      <c r="B47" s="33"/>
      <c r="C47" s="23"/>
      <c r="D47" s="23"/>
      <c r="E47" s="23"/>
      <c r="F47" s="23"/>
      <c r="G47" s="23"/>
      <c r="H47" s="17">
        <f t="shared" si="7"/>
        <v>0</v>
      </c>
    </row>
    <row r="48" spans="1:8" x14ac:dyDescent="0.25">
      <c r="A48" s="2" t="s">
        <v>45</v>
      </c>
      <c r="B48" s="33">
        <v>2.5299999999999998</v>
      </c>
      <c r="C48" s="23"/>
      <c r="D48" s="23"/>
      <c r="E48" s="23"/>
      <c r="F48" s="23"/>
      <c r="G48" s="23"/>
      <c r="H48" s="17">
        <f t="shared" si="7"/>
        <v>131.56</v>
      </c>
    </row>
    <row r="49" spans="1:8" x14ac:dyDescent="0.25">
      <c r="A49" s="2" t="s">
        <v>2</v>
      </c>
      <c r="B49" s="33"/>
      <c r="C49" s="23"/>
      <c r="D49" s="23"/>
      <c r="E49" s="23"/>
      <c r="F49" s="23"/>
      <c r="G49" s="23"/>
      <c r="H49" s="17">
        <f t="shared" si="7"/>
        <v>0</v>
      </c>
    </row>
    <row r="50" spans="1:8" ht="15.75" thickBot="1" x14ac:dyDescent="0.3">
      <c r="A50" s="24" t="s">
        <v>46</v>
      </c>
      <c r="B50" s="34"/>
      <c r="C50" s="22"/>
      <c r="D50" s="22"/>
      <c r="E50" s="22"/>
      <c r="F50" s="22"/>
      <c r="G50" s="22"/>
      <c r="H50" s="26">
        <f>SUM(H45:H49)</f>
        <v>7639.8399999999992</v>
      </c>
    </row>
    <row r="51" spans="1:8" ht="15.75" thickTop="1" x14ac:dyDescent="0.25">
      <c r="A51" s="18"/>
      <c r="B51" s="16"/>
      <c r="C51" s="19"/>
      <c r="D51" s="19"/>
      <c r="E51" s="19"/>
      <c r="F51" s="19"/>
      <c r="G51" s="19"/>
      <c r="H51" s="19"/>
    </row>
    <row r="52" spans="1:8" x14ac:dyDescent="0.25">
      <c r="A52" s="20" t="s">
        <v>47</v>
      </c>
      <c r="B52" s="16"/>
      <c r="C52" s="19"/>
      <c r="D52" s="19"/>
      <c r="E52" s="19"/>
      <c r="F52" s="19"/>
      <c r="G52" s="19"/>
      <c r="H52" s="19"/>
    </row>
    <row r="53" spans="1:8" x14ac:dyDescent="0.25">
      <c r="A53" s="2" t="s">
        <v>48</v>
      </c>
      <c r="B53" s="33">
        <v>41.81</v>
      </c>
      <c r="C53" s="23"/>
      <c r="D53" s="23"/>
      <c r="E53" s="23"/>
      <c r="F53" s="23"/>
      <c r="G53" s="23"/>
      <c r="H53" s="17">
        <f t="shared" ref="H53:H58" si="8">SUM(B53*52)+(C53*26)+(D53*12)+(E53*4)+(F53*2)+G53</f>
        <v>2174.12</v>
      </c>
    </row>
    <row r="54" spans="1:8" x14ac:dyDescent="0.25">
      <c r="A54" s="2" t="s">
        <v>49</v>
      </c>
      <c r="B54" s="33">
        <v>26.78</v>
      </c>
      <c r="C54" s="23"/>
      <c r="D54" s="23"/>
      <c r="E54" s="23"/>
      <c r="F54" s="23"/>
      <c r="G54" s="23"/>
      <c r="H54" s="17">
        <f t="shared" si="8"/>
        <v>1392.56</v>
      </c>
    </row>
    <row r="55" spans="1:8" x14ac:dyDescent="0.25">
      <c r="A55" s="2" t="s">
        <v>52</v>
      </c>
      <c r="B55" s="33"/>
      <c r="C55" s="23"/>
      <c r="D55" s="23"/>
      <c r="E55" s="23"/>
      <c r="F55" s="23"/>
      <c r="G55" s="23"/>
      <c r="H55" s="17">
        <f t="shared" si="8"/>
        <v>0</v>
      </c>
    </row>
    <row r="56" spans="1:8" x14ac:dyDescent="0.25">
      <c r="A56" s="2" t="s">
        <v>66</v>
      </c>
      <c r="B56" s="33">
        <v>30.52</v>
      </c>
      <c r="C56" s="23"/>
      <c r="D56" s="23"/>
      <c r="E56" s="23"/>
      <c r="F56" s="23"/>
      <c r="G56" s="23"/>
      <c r="H56" s="17">
        <f t="shared" si="8"/>
        <v>1587.04</v>
      </c>
    </row>
    <row r="57" spans="1:8" ht="30" x14ac:dyDescent="0.25">
      <c r="A57" s="28" t="s">
        <v>51</v>
      </c>
      <c r="B57" s="33">
        <v>2.89</v>
      </c>
      <c r="C57" s="23"/>
      <c r="D57" s="23"/>
      <c r="E57" s="23"/>
      <c r="F57" s="23"/>
      <c r="G57" s="23"/>
      <c r="H57" s="17">
        <f t="shared" si="8"/>
        <v>150.28</v>
      </c>
    </row>
    <row r="58" spans="1:8" x14ac:dyDescent="0.25">
      <c r="A58" s="28" t="s">
        <v>2</v>
      </c>
      <c r="B58" s="33"/>
      <c r="C58" s="23"/>
      <c r="D58" s="23"/>
      <c r="E58" s="23"/>
      <c r="F58" s="23"/>
      <c r="G58" s="23"/>
      <c r="H58" s="17">
        <f t="shared" si="8"/>
        <v>0</v>
      </c>
    </row>
    <row r="59" spans="1:8" ht="15.75" thickBot="1" x14ac:dyDescent="0.3">
      <c r="A59" s="24" t="s">
        <v>46</v>
      </c>
      <c r="B59" s="34"/>
      <c r="C59" s="22"/>
      <c r="D59" s="22"/>
      <c r="E59" s="22"/>
      <c r="F59" s="22"/>
      <c r="G59" s="22"/>
      <c r="H59" s="26">
        <f>SUM(H53:H58)</f>
        <v>5303.9999999999991</v>
      </c>
    </row>
    <row r="60" spans="1:8" ht="15.75" thickTop="1" x14ac:dyDescent="0.25">
      <c r="A60" s="18"/>
      <c r="B60" s="16"/>
      <c r="C60" s="19"/>
      <c r="D60" s="19"/>
      <c r="E60" s="19"/>
      <c r="F60" s="19"/>
      <c r="G60" s="19"/>
      <c r="H60" s="19"/>
    </row>
    <row r="61" spans="1:8" x14ac:dyDescent="0.25">
      <c r="A61" s="18"/>
      <c r="B61" s="16"/>
      <c r="C61" s="19"/>
      <c r="D61" s="19"/>
      <c r="E61" s="19"/>
      <c r="F61" s="19"/>
      <c r="G61" s="19"/>
      <c r="H61" s="19"/>
    </row>
    <row r="62" spans="1:8" x14ac:dyDescent="0.25">
      <c r="A62" s="20" t="s">
        <v>53</v>
      </c>
      <c r="B62" s="16"/>
      <c r="C62" s="19"/>
      <c r="D62" s="19"/>
      <c r="E62" s="19"/>
      <c r="F62" s="19"/>
      <c r="G62" s="19"/>
      <c r="H62" s="19"/>
    </row>
    <row r="63" spans="1:8" x14ac:dyDescent="0.25">
      <c r="A63" s="2" t="s">
        <v>54</v>
      </c>
      <c r="B63" s="33">
        <v>3.92</v>
      </c>
      <c r="C63" s="23"/>
      <c r="D63" s="23"/>
      <c r="E63" s="23"/>
      <c r="F63" s="23"/>
      <c r="G63" s="23"/>
      <c r="H63" s="17">
        <f t="shared" ref="H63:H74" si="9">SUM(B63*52)+(C63*26)+(D63*12)+(E63*4)+(F63*2)+G63</f>
        <v>203.84</v>
      </c>
    </row>
    <row r="64" spans="1:8" x14ac:dyDescent="0.25">
      <c r="A64" s="2" t="s">
        <v>55</v>
      </c>
      <c r="B64" s="33">
        <v>1.23</v>
      </c>
      <c r="C64" s="23"/>
      <c r="D64" s="23"/>
      <c r="E64" s="23"/>
      <c r="F64" s="23"/>
      <c r="G64" s="23"/>
      <c r="H64" s="17">
        <f t="shared" si="9"/>
        <v>63.96</v>
      </c>
    </row>
    <row r="65" spans="1:8" x14ac:dyDescent="0.25">
      <c r="A65" s="2" t="s">
        <v>56</v>
      </c>
      <c r="B65" s="33">
        <v>10.73</v>
      </c>
      <c r="C65" s="23"/>
      <c r="D65" s="23"/>
      <c r="E65" s="23"/>
      <c r="F65" s="23"/>
      <c r="G65" s="23"/>
      <c r="H65" s="17">
        <f t="shared" si="9"/>
        <v>557.96</v>
      </c>
    </row>
    <row r="66" spans="1:8" x14ac:dyDescent="0.25">
      <c r="A66" s="2" t="s">
        <v>57</v>
      </c>
      <c r="B66" s="33">
        <v>19.54</v>
      </c>
      <c r="C66" s="23"/>
      <c r="D66" s="23"/>
      <c r="E66" s="23"/>
      <c r="F66" s="23"/>
      <c r="G66" s="23"/>
      <c r="H66" s="17">
        <f t="shared" si="9"/>
        <v>1016.0799999999999</v>
      </c>
    </row>
    <row r="67" spans="1:8" x14ac:dyDescent="0.25">
      <c r="A67" s="2" t="s">
        <v>58</v>
      </c>
      <c r="B67" s="33">
        <v>0</v>
      </c>
      <c r="C67" s="23"/>
      <c r="D67" s="23"/>
      <c r="E67" s="23"/>
      <c r="F67" s="23"/>
      <c r="G67" s="23"/>
      <c r="H67" s="17">
        <f t="shared" si="9"/>
        <v>0</v>
      </c>
    </row>
    <row r="68" spans="1:8" x14ac:dyDescent="0.25">
      <c r="A68" s="2" t="s">
        <v>59</v>
      </c>
      <c r="B68" s="33">
        <v>58.34</v>
      </c>
      <c r="C68" s="23"/>
      <c r="D68" s="23"/>
      <c r="E68" s="23"/>
      <c r="F68" s="23"/>
      <c r="G68" s="23"/>
      <c r="H68" s="17">
        <f t="shared" si="9"/>
        <v>3033.6800000000003</v>
      </c>
    </row>
    <row r="69" spans="1:8" x14ac:dyDescent="0.25">
      <c r="A69" s="28" t="s">
        <v>60</v>
      </c>
      <c r="B69" s="33">
        <v>5.86</v>
      </c>
      <c r="C69" s="23"/>
      <c r="D69" s="23"/>
      <c r="E69" s="23"/>
      <c r="F69" s="23"/>
      <c r="G69" s="23"/>
      <c r="H69" s="17">
        <f t="shared" si="9"/>
        <v>304.72000000000003</v>
      </c>
    </row>
    <row r="70" spans="1:8" x14ac:dyDescent="0.25">
      <c r="A70" s="2" t="s">
        <v>61</v>
      </c>
      <c r="B70" s="33">
        <v>44.14</v>
      </c>
      <c r="C70" s="23"/>
      <c r="D70" s="23"/>
      <c r="E70" s="23"/>
      <c r="F70" s="23"/>
      <c r="G70" s="23"/>
      <c r="H70" s="17">
        <f t="shared" si="9"/>
        <v>2295.2800000000002</v>
      </c>
    </row>
    <row r="71" spans="1:8" x14ac:dyDescent="0.25">
      <c r="A71" s="28" t="s">
        <v>62</v>
      </c>
      <c r="B71" s="33">
        <v>17.3</v>
      </c>
      <c r="C71" s="23"/>
      <c r="D71" s="23"/>
      <c r="E71" s="23"/>
      <c r="F71" s="23"/>
      <c r="G71" s="23"/>
      <c r="H71" s="17">
        <f t="shared" si="9"/>
        <v>899.6</v>
      </c>
    </row>
    <row r="72" spans="1:8" x14ac:dyDescent="0.25">
      <c r="A72" s="28" t="s">
        <v>63</v>
      </c>
      <c r="B72" s="33">
        <v>20.71</v>
      </c>
      <c r="C72" s="23"/>
      <c r="D72" s="23"/>
      <c r="E72" s="23"/>
      <c r="F72" s="23"/>
      <c r="G72" s="23"/>
      <c r="H72" s="17">
        <f t="shared" si="9"/>
        <v>1076.92</v>
      </c>
    </row>
    <row r="73" spans="1:8" x14ac:dyDescent="0.25">
      <c r="A73" s="28" t="s">
        <v>2</v>
      </c>
      <c r="B73" s="30"/>
      <c r="C73" s="23"/>
      <c r="D73" s="23"/>
      <c r="E73" s="23"/>
      <c r="F73" s="23"/>
      <c r="G73" s="23"/>
      <c r="H73" s="17">
        <f t="shared" si="9"/>
        <v>0</v>
      </c>
    </row>
    <row r="74" spans="1:8" x14ac:dyDescent="0.25">
      <c r="A74" s="2" t="s">
        <v>2</v>
      </c>
      <c r="B74" s="30"/>
      <c r="C74" s="23"/>
      <c r="D74" s="23"/>
      <c r="E74" s="23"/>
      <c r="F74" s="23"/>
      <c r="G74" s="23"/>
      <c r="H74" s="17">
        <f t="shared" si="9"/>
        <v>0</v>
      </c>
    </row>
    <row r="75" spans="1:8" ht="15.75" thickBot="1" x14ac:dyDescent="0.3">
      <c r="A75" s="21" t="s">
        <v>64</v>
      </c>
      <c r="B75" s="22"/>
      <c r="C75" s="22"/>
      <c r="D75" s="22"/>
      <c r="E75" s="22"/>
      <c r="F75" s="22"/>
      <c r="G75" s="22"/>
      <c r="H75" s="26">
        <f>SUM(H63:H74)</f>
        <v>9452.0400000000009</v>
      </c>
    </row>
    <row r="76" spans="1:8" ht="15.75" thickTop="1" x14ac:dyDescent="0.25">
      <c r="A76" s="18"/>
      <c r="B76" s="19"/>
      <c r="C76" s="19"/>
      <c r="D76" s="19"/>
      <c r="E76" s="19"/>
      <c r="F76" s="19"/>
      <c r="G76" s="19"/>
      <c r="H76" s="19"/>
    </row>
    <row r="77" spans="1:8" ht="15.75" thickBot="1" x14ac:dyDescent="0.3">
      <c r="B77" s="6"/>
      <c r="C77" s="6"/>
      <c r="D77" s="6"/>
      <c r="E77" s="6"/>
      <c r="F77" s="6"/>
      <c r="G77" s="6"/>
      <c r="H77" s="6"/>
    </row>
    <row r="78" spans="1:8" ht="15.75" thickBot="1" x14ac:dyDescent="0.3">
      <c r="A78" s="4" t="s">
        <v>14</v>
      </c>
      <c r="B78" s="7">
        <f>H78/52</f>
        <v>835.31</v>
      </c>
      <c r="C78" s="7">
        <f>H78/26</f>
        <v>1670.62</v>
      </c>
      <c r="D78" s="7">
        <f>H78/12</f>
        <v>3619.6766666666663</v>
      </c>
      <c r="E78" s="7">
        <f>H78/4</f>
        <v>10859.029999999999</v>
      </c>
      <c r="F78" s="7">
        <f>H78/2</f>
        <v>21718.059999999998</v>
      </c>
      <c r="G78" s="7">
        <f>H78</f>
        <v>43436.119999999995</v>
      </c>
      <c r="H78" s="8">
        <f>SUM(H18+H21+H24+H27+H38+H41+H50+H59+H75)</f>
        <v>43436.119999999995</v>
      </c>
    </row>
    <row r="79" spans="1:8" ht="15.75" thickBot="1" x14ac:dyDescent="0.3">
      <c r="A79" s="5" t="s">
        <v>15</v>
      </c>
      <c r="B79" s="9">
        <f>H79/52</f>
        <v>0</v>
      </c>
      <c r="C79" s="9">
        <f>H79/26</f>
        <v>0</v>
      </c>
      <c r="D79" s="9">
        <f>H79/12</f>
        <v>0</v>
      </c>
      <c r="E79" s="9">
        <f>H79/4</f>
        <v>0</v>
      </c>
      <c r="F79" s="9">
        <f>H79/2</f>
        <v>0</v>
      </c>
      <c r="G79" s="9">
        <f>H79</f>
        <v>0</v>
      </c>
      <c r="H79" s="10">
        <f>H9</f>
        <v>0</v>
      </c>
    </row>
    <row r="80" spans="1:8" ht="15.75" thickBot="1" x14ac:dyDescent="0.3">
      <c r="A80" t="s">
        <v>16</v>
      </c>
      <c r="B80" s="11">
        <f>H80/52</f>
        <v>-835.31</v>
      </c>
      <c r="C80" s="11">
        <f>H80/26</f>
        <v>-1670.62</v>
      </c>
      <c r="D80" s="11">
        <f>H80/12</f>
        <v>-3619.6766666666663</v>
      </c>
      <c r="E80" s="11">
        <f>H80/4</f>
        <v>-10859.029999999999</v>
      </c>
      <c r="F80" s="11">
        <f>H80/2</f>
        <v>-21718.059999999998</v>
      </c>
      <c r="G80" s="12">
        <f>H80</f>
        <v>-43436.119999999995</v>
      </c>
      <c r="H80" s="13">
        <f>SUM(H79-H78)</f>
        <v>-43436.119999999995</v>
      </c>
    </row>
    <row r="81" spans="2:8" ht="15.75" thickTop="1" x14ac:dyDescent="0.25">
      <c r="B81" t="s">
        <v>7</v>
      </c>
      <c r="C81" t="s">
        <v>8</v>
      </c>
      <c r="D81" t="s">
        <v>9</v>
      </c>
      <c r="E81" t="s">
        <v>19</v>
      </c>
      <c r="F81" t="s">
        <v>20</v>
      </c>
      <c r="G81" t="s">
        <v>10</v>
      </c>
      <c r="H81" t="s">
        <v>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F2487-EE9E-4B7E-AC3E-0AE744109647}">
  <dimension ref="A1:H81"/>
  <sheetViews>
    <sheetView workbookViewId="0">
      <pane ySplit="1" topLeftCell="A2" activePane="bottomLeft" state="frozen"/>
      <selection pane="bottomLeft" activeCell="C1" sqref="C1"/>
    </sheetView>
  </sheetViews>
  <sheetFormatPr defaultRowHeight="15" x14ac:dyDescent="0.25"/>
  <cols>
    <col min="1" max="1" width="34.85546875" bestFit="1" customWidth="1"/>
    <col min="2" max="7" width="12.85546875" customWidth="1"/>
    <col min="8" max="8" width="15.85546875" customWidth="1"/>
  </cols>
  <sheetData>
    <row r="1" spans="1:8" x14ac:dyDescent="0.25">
      <c r="A1" s="1"/>
      <c r="B1" t="s">
        <v>7</v>
      </c>
      <c r="C1" t="s">
        <v>71</v>
      </c>
      <c r="D1" t="s">
        <v>9</v>
      </c>
      <c r="E1" t="s">
        <v>19</v>
      </c>
      <c r="F1" t="s">
        <v>20</v>
      </c>
      <c r="G1" t="s">
        <v>10</v>
      </c>
      <c r="H1" t="s">
        <v>11</v>
      </c>
    </row>
    <row r="2" spans="1:8" x14ac:dyDescent="0.25">
      <c r="A2" s="1" t="s">
        <v>4</v>
      </c>
    </row>
    <row r="3" spans="1:8" x14ac:dyDescent="0.25">
      <c r="A3" s="2" t="s">
        <v>17</v>
      </c>
      <c r="B3" s="33"/>
      <c r="C3" s="14"/>
      <c r="D3" s="14"/>
      <c r="E3" s="14"/>
      <c r="F3" s="14"/>
      <c r="G3" s="14"/>
      <c r="H3" s="17">
        <f>SUM(B3*52)+(C3*26)+(D3*12)+(E3*4)+(F3*2)+G3</f>
        <v>0</v>
      </c>
    </row>
    <row r="4" spans="1:8" x14ac:dyDescent="0.25">
      <c r="A4" s="2" t="s">
        <v>18</v>
      </c>
      <c r="B4" s="33"/>
      <c r="C4" s="14"/>
      <c r="D4" s="14"/>
      <c r="E4" s="14"/>
      <c r="F4" s="14"/>
      <c r="G4" s="14"/>
      <c r="H4" s="17">
        <f t="shared" ref="H4:H8" si="0">SUM(B4*52)+(C4*26)+(D4*12)+(E4*4)+(F4*2)+G4</f>
        <v>0</v>
      </c>
    </row>
    <row r="5" spans="1:8" x14ac:dyDescent="0.25">
      <c r="A5" s="2" t="s">
        <v>5</v>
      </c>
      <c r="B5" s="33"/>
      <c r="C5" s="14"/>
      <c r="D5" s="14"/>
      <c r="E5" s="14"/>
      <c r="F5" s="14"/>
      <c r="G5" s="14"/>
      <c r="H5" s="17">
        <f t="shared" si="0"/>
        <v>0</v>
      </c>
    </row>
    <row r="6" spans="1:8" x14ac:dyDescent="0.25">
      <c r="A6" s="2" t="s">
        <v>12</v>
      </c>
      <c r="B6" s="33"/>
      <c r="C6" s="14"/>
      <c r="D6" s="14"/>
      <c r="E6" s="14"/>
      <c r="F6" s="14"/>
      <c r="G6" s="14"/>
      <c r="H6" s="17">
        <f t="shared" si="0"/>
        <v>0</v>
      </c>
    </row>
    <row r="7" spans="1:8" x14ac:dyDescent="0.25">
      <c r="A7" s="2" t="s">
        <v>6</v>
      </c>
      <c r="B7" s="33"/>
      <c r="C7" s="14"/>
      <c r="D7" s="14"/>
      <c r="E7" s="14"/>
      <c r="F7" s="14"/>
      <c r="G7" s="14"/>
      <c r="H7" s="17">
        <f t="shared" si="0"/>
        <v>0</v>
      </c>
    </row>
    <row r="8" spans="1:8" x14ac:dyDescent="0.25">
      <c r="A8" s="2" t="s">
        <v>6</v>
      </c>
      <c r="B8" s="33"/>
      <c r="C8" s="14"/>
      <c r="D8" s="14"/>
      <c r="E8" s="14"/>
      <c r="F8" s="14"/>
      <c r="G8" s="14"/>
      <c r="H8" s="17">
        <f t="shared" si="0"/>
        <v>0</v>
      </c>
    </row>
    <row r="9" spans="1:8" ht="15.75" thickBot="1" x14ac:dyDescent="0.3">
      <c r="A9" s="3" t="s">
        <v>13</v>
      </c>
      <c r="B9" s="15">
        <f>H9/52</f>
        <v>0</v>
      </c>
      <c r="C9" s="15">
        <f>H9/26</f>
        <v>0</v>
      </c>
      <c r="D9" s="15">
        <f>H9/12</f>
        <v>0</v>
      </c>
      <c r="E9" s="15">
        <f>H9/4</f>
        <v>0</v>
      </c>
      <c r="F9" s="15">
        <f>H9/2</f>
        <v>0</v>
      </c>
      <c r="G9" s="15">
        <f>H9</f>
        <v>0</v>
      </c>
      <c r="H9" s="27">
        <f>SUM(H2:H8)</f>
        <v>0</v>
      </c>
    </row>
    <row r="10" spans="1:8" ht="15.75" thickTop="1" x14ac:dyDescent="0.25">
      <c r="B10" s="16"/>
      <c r="C10" s="16"/>
      <c r="D10" s="16"/>
      <c r="E10" s="16"/>
      <c r="F10" s="16"/>
      <c r="G10" s="16"/>
      <c r="H10" s="16"/>
    </row>
    <row r="11" spans="1:8" x14ac:dyDescent="0.25">
      <c r="A11" s="20" t="s">
        <v>32</v>
      </c>
      <c r="B11" s="36">
        <f>Notes!B32</f>
        <v>43617</v>
      </c>
      <c r="C11" s="19"/>
      <c r="D11" s="19"/>
      <c r="E11" s="19"/>
      <c r="F11" s="19"/>
      <c r="G11" s="19"/>
      <c r="H11" s="19"/>
    </row>
    <row r="12" spans="1:8" x14ac:dyDescent="0.25">
      <c r="A12" s="2" t="s">
        <v>26</v>
      </c>
      <c r="B12" s="33">
        <v>25.38</v>
      </c>
      <c r="C12" s="23"/>
      <c r="D12" s="23"/>
      <c r="E12" s="23"/>
      <c r="F12" s="23"/>
      <c r="G12" s="23"/>
      <c r="H12" s="17">
        <f t="shared" ref="H12:H17" si="1">SUM(B12*52)+(C12*26)+(D12*12)+(E12*4)+(F12*2)+G12</f>
        <v>1319.76</v>
      </c>
    </row>
    <row r="13" spans="1:8" x14ac:dyDescent="0.25">
      <c r="A13" s="2" t="s">
        <v>0</v>
      </c>
      <c r="B13" s="33">
        <v>33.049999999999997</v>
      </c>
      <c r="C13" s="23"/>
      <c r="D13" s="23"/>
      <c r="E13" s="23"/>
      <c r="F13" s="23"/>
      <c r="G13" s="23"/>
      <c r="H13" s="17">
        <f t="shared" si="1"/>
        <v>1718.6</v>
      </c>
    </row>
    <row r="14" spans="1:8" x14ac:dyDescent="0.25">
      <c r="A14" s="2" t="s">
        <v>1</v>
      </c>
      <c r="B14" s="33">
        <v>21.31</v>
      </c>
      <c r="C14" s="23"/>
      <c r="D14" s="23"/>
      <c r="E14" s="23"/>
      <c r="F14" s="23"/>
      <c r="G14" s="23"/>
      <c r="H14" s="17">
        <f t="shared" si="1"/>
        <v>1108.1199999999999</v>
      </c>
    </row>
    <row r="15" spans="1:8" x14ac:dyDescent="0.25">
      <c r="A15" s="2" t="s">
        <v>27</v>
      </c>
      <c r="B15" s="33">
        <v>0</v>
      </c>
      <c r="C15" s="23"/>
      <c r="D15" s="23"/>
      <c r="E15" s="23"/>
      <c r="F15" s="23"/>
      <c r="G15" s="23"/>
      <c r="H15" s="17">
        <f t="shared" si="1"/>
        <v>0</v>
      </c>
    </row>
    <row r="16" spans="1:8" x14ac:dyDescent="0.25">
      <c r="A16" s="2" t="s">
        <v>28</v>
      </c>
      <c r="B16" s="33">
        <v>19.850000000000001</v>
      </c>
      <c r="C16" s="23"/>
      <c r="D16" s="23"/>
      <c r="E16" s="23"/>
      <c r="F16" s="23"/>
      <c r="G16" s="23"/>
      <c r="H16" s="17">
        <f t="shared" si="1"/>
        <v>1032.2</v>
      </c>
    </row>
    <row r="17" spans="1:8" x14ac:dyDescent="0.25">
      <c r="A17" s="2" t="s">
        <v>2</v>
      </c>
      <c r="B17" s="33"/>
      <c r="C17" s="23"/>
      <c r="D17" s="23"/>
      <c r="E17" s="23"/>
      <c r="F17" s="23"/>
      <c r="G17" s="23"/>
      <c r="H17" s="17">
        <f t="shared" si="1"/>
        <v>0</v>
      </c>
    </row>
    <row r="18" spans="1:8" ht="15.75" thickBot="1" x14ac:dyDescent="0.3">
      <c r="A18" s="21" t="s">
        <v>40</v>
      </c>
      <c r="B18" s="34"/>
      <c r="C18" s="22"/>
      <c r="D18" s="22"/>
      <c r="E18" s="22"/>
      <c r="F18" s="22"/>
      <c r="G18" s="22"/>
      <c r="H18" s="26">
        <f>SUM(H12:H17)</f>
        <v>5178.6799999999994</v>
      </c>
    </row>
    <row r="19" spans="1:8" ht="15.75" thickTop="1" x14ac:dyDescent="0.25">
      <c r="A19" s="20"/>
      <c r="B19" s="16"/>
      <c r="C19" s="19"/>
      <c r="D19" s="19"/>
      <c r="E19" s="19"/>
      <c r="F19" s="19"/>
      <c r="G19" s="19"/>
      <c r="H19" s="19"/>
    </row>
    <row r="20" spans="1:8" x14ac:dyDescent="0.25">
      <c r="A20" s="18"/>
      <c r="B20" s="16"/>
      <c r="C20" s="19"/>
      <c r="D20" s="19"/>
      <c r="E20" s="19"/>
      <c r="F20" s="19"/>
      <c r="G20" s="19"/>
      <c r="H20" s="19"/>
    </row>
    <row r="21" spans="1:8" ht="15.75" thickBot="1" x14ac:dyDescent="0.3">
      <c r="A21" s="25" t="s">
        <v>29</v>
      </c>
      <c r="B21" s="31">
        <v>36.950000000000003</v>
      </c>
      <c r="C21" s="15"/>
      <c r="D21" s="15"/>
      <c r="E21" s="15"/>
      <c r="F21" s="15"/>
      <c r="G21" s="15"/>
      <c r="H21" s="27">
        <f t="shared" ref="H21" si="2">SUM(B21*52)+(C21*26)+(D21*12)+(E21*4)+(F21*2)+G21</f>
        <v>1921.4</v>
      </c>
    </row>
    <row r="22" spans="1:8" ht="15.75" thickTop="1" x14ac:dyDescent="0.25">
      <c r="A22" s="18"/>
      <c r="B22" s="35"/>
      <c r="C22" s="19"/>
      <c r="D22" s="19"/>
      <c r="E22" s="19"/>
      <c r="F22" s="19"/>
      <c r="G22" s="19"/>
      <c r="H22" s="19"/>
    </row>
    <row r="23" spans="1:8" x14ac:dyDescent="0.25">
      <c r="A23" s="18"/>
      <c r="B23" s="35"/>
      <c r="C23" s="19"/>
      <c r="D23" s="19"/>
      <c r="E23" s="19"/>
      <c r="F23" s="19"/>
      <c r="G23" s="19"/>
      <c r="H23" s="19"/>
    </row>
    <row r="24" spans="1:8" ht="15.75" thickBot="1" x14ac:dyDescent="0.3">
      <c r="A24" s="25" t="s">
        <v>30</v>
      </c>
      <c r="B24" s="31">
        <v>90.75</v>
      </c>
      <c r="C24" s="15"/>
      <c r="D24" s="15"/>
      <c r="E24" s="15"/>
      <c r="F24" s="15"/>
      <c r="G24" s="15"/>
      <c r="H24" s="27">
        <f t="shared" ref="H24" si="3">SUM(B24*52)+(C24*26)+(D24*12)+(E24*4)+(F24*2)+G24</f>
        <v>4719</v>
      </c>
    </row>
    <row r="25" spans="1:8" ht="15.75" thickTop="1" x14ac:dyDescent="0.25">
      <c r="A25" s="18"/>
      <c r="B25" s="35"/>
      <c r="C25" s="19"/>
      <c r="D25" s="19"/>
      <c r="E25" s="19"/>
      <c r="F25" s="19"/>
      <c r="G25" s="19"/>
      <c r="H25" s="19"/>
    </row>
    <row r="26" spans="1:8" x14ac:dyDescent="0.25">
      <c r="A26" s="18"/>
      <c r="B26" s="35"/>
      <c r="C26" s="19"/>
      <c r="D26" s="19"/>
      <c r="E26" s="19"/>
      <c r="F26" s="19"/>
      <c r="G26" s="19"/>
      <c r="H26" s="19"/>
    </row>
    <row r="27" spans="1:8" ht="15.75" thickBot="1" x14ac:dyDescent="0.3">
      <c r="A27" s="25" t="s">
        <v>31</v>
      </c>
      <c r="B27" s="31">
        <v>18.64</v>
      </c>
      <c r="C27" s="15"/>
      <c r="D27" s="15"/>
      <c r="E27" s="15"/>
      <c r="F27" s="15"/>
      <c r="G27" s="15"/>
      <c r="H27" s="27">
        <f t="shared" ref="H27" si="4">SUM(B27*52)+(C27*26)+(D27*12)+(E27*4)+(F27*2)+G27</f>
        <v>969.28</v>
      </c>
    </row>
    <row r="28" spans="1:8" ht="15.75" thickTop="1" x14ac:dyDescent="0.25">
      <c r="A28" s="18"/>
      <c r="B28" s="16"/>
      <c r="C28" s="19"/>
      <c r="D28" s="19"/>
      <c r="E28" s="19"/>
      <c r="F28" s="19"/>
      <c r="G28" s="19"/>
      <c r="H28" s="19"/>
    </row>
    <row r="29" spans="1:8" x14ac:dyDescent="0.25">
      <c r="A29" s="20" t="s">
        <v>41</v>
      </c>
      <c r="B29" s="16"/>
      <c r="C29" s="19"/>
      <c r="D29" s="19"/>
      <c r="E29" s="19"/>
      <c r="F29" s="19"/>
      <c r="G29" s="19"/>
      <c r="H29" s="19"/>
    </row>
    <row r="30" spans="1:8" x14ac:dyDescent="0.25">
      <c r="A30" s="2" t="s">
        <v>34</v>
      </c>
      <c r="B30" s="33">
        <v>14.8</v>
      </c>
      <c r="C30" s="23"/>
      <c r="D30" s="23"/>
      <c r="E30" s="23"/>
      <c r="F30" s="23"/>
      <c r="G30" s="23"/>
      <c r="H30" s="17">
        <f t="shared" ref="H30:H37" si="5">SUM(B30*52)+(C30*26)+(D30*12)+(E30*4)+(F30*2)+G30</f>
        <v>769.6</v>
      </c>
    </row>
    <row r="31" spans="1:8" x14ac:dyDescent="0.25">
      <c r="A31" s="2" t="s">
        <v>35</v>
      </c>
      <c r="B31" s="33">
        <v>4.6500000000000004</v>
      </c>
      <c r="C31" s="23"/>
      <c r="D31" s="23"/>
      <c r="E31" s="23"/>
      <c r="F31" s="23"/>
      <c r="G31" s="23"/>
      <c r="H31" s="17">
        <f t="shared" si="5"/>
        <v>241.8</v>
      </c>
    </row>
    <row r="32" spans="1:8" x14ac:dyDescent="0.25">
      <c r="A32" s="2" t="s">
        <v>36</v>
      </c>
      <c r="B32" s="33">
        <v>5.98</v>
      </c>
      <c r="C32" s="23"/>
      <c r="D32" s="23"/>
      <c r="E32" s="23"/>
      <c r="F32" s="23"/>
      <c r="G32" s="23"/>
      <c r="H32" s="17">
        <f t="shared" si="5"/>
        <v>310.96000000000004</v>
      </c>
    </row>
    <row r="33" spans="1:8" x14ac:dyDescent="0.25">
      <c r="A33" s="2" t="s">
        <v>37</v>
      </c>
      <c r="B33" s="33">
        <v>2.44</v>
      </c>
      <c r="C33" s="23"/>
      <c r="D33" s="23"/>
      <c r="E33" s="23"/>
      <c r="F33" s="23"/>
      <c r="G33" s="23"/>
      <c r="H33" s="17">
        <f t="shared" si="5"/>
        <v>126.88</v>
      </c>
    </row>
    <row r="34" spans="1:8" x14ac:dyDescent="0.25">
      <c r="A34" s="2" t="s">
        <v>38</v>
      </c>
      <c r="B34" s="33">
        <v>2.89</v>
      </c>
      <c r="C34" s="23"/>
      <c r="D34" s="23"/>
      <c r="E34" s="23"/>
      <c r="F34" s="23"/>
      <c r="G34" s="23"/>
      <c r="H34" s="17">
        <f t="shared" si="5"/>
        <v>150.28</v>
      </c>
    </row>
    <row r="35" spans="1:8" ht="30" x14ac:dyDescent="0.25">
      <c r="A35" s="28" t="s">
        <v>39</v>
      </c>
      <c r="B35" s="33">
        <v>2.56</v>
      </c>
      <c r="C35" s="23"/>
      <c r="D35" s="23"/>
      <c r="E35" s="23"/>
      <c r="F35" s="23"/>
      <c r="G35" s="23"/>
      <c r="H35" s="17">
        <f t="shared" si="5"/>
        <v>133.12</v>
      </c>
    </row>
    <row r="36" spans="1:8" x14ac:dyDescent="0.25">
      <c r="A36" s="2" t="s">
        <v>65</v>
      </c>
      <c r="B36" s="33">
        <v>0</v>
      </c>
      <c r="C36" s="23"/>
      <c r="D36" s="23"/>
      <c r="E36" s="23"/>
      <c r="F36" s="23"/>
      <c r="G36" s="23"/>
      <c r="H36" s="17">
        <f t="shared" si="5"/>
        <v>0</v>
      </c>
    </row>
    <row r="37" spans="1:8" x14ac:dyDescent="0.25">
      <c r="A37" s="2" t="s">
        <v>2</v>
      </c>
      <c r="B37" s="33"/>
      <c r="C37" s="23"/>
      <c r="D37" s="23"/>
      <c r="E37" s="23"/>
      <c r="F37" s="23"/>
      <c r="G37" s="23"/>
      <c r="H37" s="17">
        <f t="shared" si="5"/>
        <v>0</v>
      </c>
    </row>
    <row r="38" spans="1:8" ht="15.75" thickBot="1" x14ac:dyDescent="0.3">
      <c r="A38" s="21" t="s">
        <v>33</v>
      </c>
      <c r="B38" s="34"/>
      <c r="C38" s="22"/>
      <c r="D38" s="22"/>
      <c r="E38" s="22"/>
      <c r="F38" s="22"/>
      <c r="G38" s="22"/>
      <c r="H38" s="26">
        <f>SUM(H30:H37)</f>
        <v>1732.6400000000003</v>
      </c>
    </row>
    <row r="39" spans="1:8" ht="15.75" thickTop="1" x14ac:dyDescent="0.25">
      <c r="A39" s="18"/>
      <c r="B39" s="16"/>
      <c r="C39" s="19"/>
      <c r="D39" s="19"/>
      <c r="E39" s="19"/>
      <c r="F39" s="19"/>
      <c r="G39" s="19"/>
      <c r="H39" s="19"/>
    </row>
    <row r="40" spans="1:8" x14ac:dyDescent="0.25">
      <c r="A40" s="18"/>
      <c r="B40" s="16"/>
      <c r="C40" s="19"/>
      <c r="D40" s="19"/>
      <c r="E40" s="19"/>
      <c r="F40" s="19"/>
      <c r="G40" s="19"/>
      <c r="H40" s="19"/>
    </row>
    <row r="41" spans="1:8" ht="15.75" thickBot="1" x14ac:dyDescent="0.3">
      <c r="A41" s="29" t="s">
        <v>42</v>
      </c>
      <c r="B41" s="31">
        <v>20.399999999999999</v>
      </c>
      <c r="C41" s="15"/>
      <c r="D41" s="15"/>
      <c r="E41" s="15"/>
      <c r="F41" s="15"/>
      <c r="G41" s="15"/>
      <c r="H41" s="27">
        <f t="shared" ref="H41" si="6">SUM(B41*52)+(C41*26)+(D41*12)+(E41*4)+(F41*2)+G41</f>
        <v>1060.8</v>
      </c>
    </row>
    <row r="42" spans="1:8" ht="15.75" thickTop="1" x14ac:dyDescent="0.25">
      <c r="A42" s="18"/>
      <c r="B42" s="16"/>
      <c r="C42" s="19"/>
      <c r="D42" s="19"/>
      <c r="E42" s="19"/>
      <c r="F42" s="19"/>
      <c r="G42" s="19"/>
      <c r="H42" s="19"/>
    </row>
    <row r="43" spans="1:8" x14ac:dyDescent="0.25">
      <c r="A43" s="18"/>
      <c r="B43" s="16"/>
      <c r="C43" s="19"/>
      <c r="D43" s="19"/>
      <c r="E43" s="19"/>
      <c r="F43" s="19"/>
      <c r="G43" s="19"/>
      <c r="H43" s="19"/>
    </row>
    <row r="44" spans="1:8" x14ac:dyDescent="0.25">
      <c r="A44" s="20" t="s">
        <v>43</v>
      </c>
      <c r="B44" s="16"/>
      <c r="C44" s="19"/>
      <c r="D44" s="19"/>
      <c r="E44" s="19"/>
      <c r="F44" s="19"/>
      <c r="G44" s="19"/>
      <c r="H44" s="19"/>
    </row>
    <row r="45" spans="1:8" x14ac:dyDescent="0.25">
      <c r="A45" s="2" t="s">
        <v>44</v>
      </c>
      <c r="B45" s="33">
        <v>87.48</v>
      </c>
      <c r="C45" s="23"/>
      <c r="D45" s="23"/>
      <c r="E45" s="23"/>
      <c r="F45" s="23"/>
      <c r="G45" s="23"/>
      <c r="H45" s="17">
        <f t="shared" ref="H45:H49" si="7">SUM(B45*52)+(C45*26)+(D45*12)+(E45*4)+(F45*2)+G45</f>
        <v>4548.96</v>
      </c>
    </row>
    <row r="46" spans="1:8" x14ac:dyDescent="0.25">
      <c r="A46" s="2" t="s">
        <v>3</v>
      </c>
      <c r="B46" s="33"/>
      <c r="C46" s="23"/>
      <c r="D46" s="23"/>
      <c r="E46" s="23"/>
      <c r="F46" s="23"/>
      <c r="G46" s="23"/>
      <c r="H46" s="17">
        <f t="shared" si="7"/>
        <v>0</v>
      </c>
    </row>
    <row r="47" spans="1:8" x14ac:dyDescent="0.25">
      <c r="A47" s="2" t="s">
        <v>25</v>
      </c>
      <c r="B47" s="33"/>
      <c r="C47" s="23"/>
      <c r="D47" s="23"/>
      <c r="E47" s="23"/>
      <c r="F47" s="23"/>
      <c r="G47" s="23"/>
      <c r="H47" s="17">
        <f t="shared" si="7"/>
        <v>0</v>
      </c>
    </row>
    <row r="48" spans="1:8" x14ac:dyDescent="0.25">
      <c r="A48" s="2" t="s">
        <v>45</v>
      </c>
      <c r="B48" s="33">
        <v>2.5299999999999998</v>
      </c>
      <c r="C48" s="23"/>
      <c r="D48" s="23"/>
      <c r="E48" s="23"/>
      <c r="F48" s="23"/>
      <c r="G48" s="23"/>
      <c r="H48" s="17">
        <f t="shared" si="7"/>
        <v>131.56</v>
      </c>
    </row>
    <row r="49" spans="1:8" x14ac:dyDescent="0.25">
      <c r="A49" s="2" t="s">
        <v>2</v>
      </c>
      <c r="B49" s="33"/>
      <c r="C49" s="23"/>
      <c r="D49" s="23"/>
      <c r="E49" s="23"/>
      <c r="F49" s="23"/>
      <c r="G49" s="23"/>
      <c r="H49" s="17">
        <f t="shared" si="7"/>
        <v>0</v>
      </c>
    </row>
    <row r="50" spans="1:8" ht="15.75" thickBot="1" x14ac:dyDescent="0.3">
      <c r="A50" s="24" t="s">
        <v>46</v>
      </c>
      <c r="B50" s="34"/>
      <c r="C50" s="22"/>
      <c r="D50" s="22"/>
      <c r="E50" s="22"/>
      <c r="F50" s="22"/>
      <c r="G50" s="22"/>
      <c r="H50" s="26">
        <f>SUM(H45:H49)</f>
        <v>4680.5200000000004</v>
      </c>
    </row>
    <row r="51" spans="1:8" ht="15.75" thickTop="1" x14ac:dyDescent="0.25">
      <c r="A51" s="18"/>
      <c r="B51" s="16"/>
      <c r="C51" s="19"/>
      <c r="D51" s="19"/>
      <c r="E51" s="19"/>
      <c r="F51" s="19"/>
      <c r="G51" s="19"/>
      <c r="H51" s="19"/>
    </row>
    <row r="52" spans="1:8" x14ac:dyDescent="0.25">
      <c r="A52" s="20" t="s">
        <v>47</v>
      </c>
      <c r="B52" s="16"/>
      <c r="C52" s="19"/>
      <c r="D52" s="19"/>
      <c r="E52" s="19"/>
      <c r="F52" s="19"/>
      <c r="G52" s="19"/>
      <c r="H52" s="19"/>
    </row>
    <row r="53" spans="1:8" x14ac:dyDescent="0.25">
      <c r="A53" s="2" t="s">
        <v>48</v>
      </c>
      <c r="B53" s="33">
        <v>15.98</v>
      </c>
      <c r="C53" s="23"/>
      <c r="D53" s="23"/>
      <c r="E53" s="23"/>
      <c r="F53" s="23"/>
      <c r="G53" s="23"/>
      <c r="H53" s="17">
        <f t="shared" ref="H53:H58" si="8">SUM(B53*52)+(C53*26)+(D53*12)+(E53*4)+(F53*2)+G53</f>
        <v>830.96</v>
      </c>
    </row>
    <row r="54" spans="1:8" x14ac:dyDescent="0.25">
      <c r="A54" s="2" t="s">
        <v>49</v>
      </c>
      <c r="B54" s="33">
        <v>13.38</v>
      </c>
      <c r="C54" s="23"/>
      <c r="D54" s="23"/>
      <c r="E54" s="23"/>
      <c r="F54" s="23"/>
      <c r="G54" s="23"/>
      <c r="H54" s="17">
        <f t="shared" si="8"/>
        <v>695.76</v>
      </c>
    </row>
    <row r="55" spans="1:8" x14ac:dyDescent="0.25">
      <c r="A55" s="2" t="s">
        <v>52</v>
      </c>
      <c r="B55" s="33"/>
      <c r="C55" s="23"/>
      <c r="D55" s="23"/>
      <c r="E55" s="23"/>
      <c r="F55" s="23"/>
      <c r="G55" s="23"/>
      <c r="H55" s="17">
        <f t="shared" si="8"/>
        <v>0</v>
      </c>
    </row>
    <row r="56" spans="1:8" x14ac:dyDescent="0.25">
      <c r="A56" s="2" t="s">
        <v>66</v>
      </c>
      <c r="B56" s="33">
        <v>20.350000000000001</v>
      </c>
      <c r="C56" s="23"/>
      <c r="D56" s="23"/>
      <c r="E56" s="23"/>
      <c r="F56" s="23"/>
      <c r="G56" s="23"/>
      <c r="H56" s="17">
        <f t="shared" si="8"/>
        <v>1058.2</v>
      </c>
    </row>
    <row r="57" spans="1:8" ht="30" x14ac:dyDescent="0.25">
      <c r="A57" s="28" t="s">
        <v>51</v>
      </c>
      <c r="B57" s="33">
        <v>0</v>
      </c>
      <c r="C57" s="23"/>
      <c r="D57" s="23"/>
      <c r="E57" s="23"/>
      <c r="F57" s="23"/>
      <c r="G57" s="23"/>
      <c r="H57" s="17">
        <f t="shared" si="8"/>
        <v>0</v>
      </c>
    </row>
    <row r="58" spans="1:8" x14ac:dyDescent="0.25">
      <c r="A58" s="28" t="s">
        <v>2</v>
      </c>
      <c r="B58" s="33"/>
      <c r="C58" s="23"/>
      <c r="D58" s="23"/>
      <c r="E58" s="23"/>
      <c r="F58" s="23"/>
      <c r="G58" s="23"/>
      <c r="H58" s="17">
        <f t="shared" si="8"/>
        <v>0</v>
      </c>
    </row>
    <row r="59" spans="1:8" ht="15.75" thickBot="1" x14ac:dyDescent="0.3">
      <c r="A59" s="24" t="s">
        <v>46</v>
      </c>
      <c r="B59" s="34"/>
      <c r="C59" s="22"/>
      <c r="D59" s="22"/>
      <c r="E59" s="22"/>
      <c r="F59" s="22"/>
      <c r="G59" s="22"/>
      <c r="H59" s="26">
        <f>SUM(H53:H58)</f>
        <v>2584.92</v>
      </c>
    </row>
    <row r="60" spans="1:8" ht="15.75" thickTop="1" x14ac:dyDescent="0.25">
      <c r="A60" s="18"/>
      <c r="B60" s="16"/>
      <c r="C60" s="19"/>
      <c r="D60" s="19"/>
      <c r="E60" s="19"/>
      <c r="F60" s="19"/>
      <c r="G60" s="19"/>
      <c r="H60" s="19"/>
    </row>
    <row r="61" spans="1:8" x14ac:dyDescent="0.25">
      <c r="A61" s="18"/>
      <c r="B61" s="16"/>
      <c r="C61" s="19"/>
      <c r="D61" s="19"/>
      <c r="E61" s="19"/>
      <c r="F61" s="19"/>
      <c r="G61" s="19"/>
      <c r="H61" s="19"/>
    </row>
    <row r="62" spans="1:8" x14ac:dyDescent="0.25">
      <c r="A62" s="20" t="s">
        <v>53</v>
      </c>
      <c r="B62" s="16"/>
      <c r="C62" s="19"/>
      <c r="D62" s="19"/>
      <c r="E62" s="19"/>
      <c r="F62" s="19"/>
      <c r="G62" s="19"/>
      <c r="H62" s="19"/>
    </row>
    <row r="63" spans="1:8" x14ac:dyDescent="0.25">
      <c r="A63" s="2" t="s">
        <v>54</v>
      </c>
      <c r="B63" s="33">
        <v>2.92</v>
      </c>
      <c r="C63" s="23"/>
      <c r="D63" s="23"/>
      <c r="E63" s="23"/>
      <c r="F63" s="23"/>
      <c r="G63" s="23"/>
      <c r="H63" s="17">
        <f t="shared" ref="H63:H74" si="9">SUM(B63*52)+(C63*26)+(D63*12)+(E63*4)+(F63*2)+G63</f>
        <v>151.84</v>
      </c>
    </row>
    <row r="64" spans="1:8" x14ac:dyDescent="0.25">
      <c r="A64" s="2" t="s">
        <v>55</v>
      </c>
      <c r="B64" s="33">
        <v>0.47</v>
      </c>
      <c r="C64" s="23"/>
      <c r="D64" s="23"/>
      <c r="E64" s="23"/>
      <c r="F64" s="23"/>
      <c r="G64" s="23"/>
      <c r="H64" s="17">
        <f t="shared" si="9"/>
        <v>24.439999999999998</v>
      </c>
    </row>
    <row r="65" spans="1:8" x14ac:dyDescent="0.25">
      <c r="A65" s="2" t="s">
        <v>56</v>
      </c>
      <c r="B65" s="33">
        <v>2.88</v>
      </c>
      <c r="C65" s="23"/>
      <c r="D65" s="23"/>
      <c r="E65" s="23"/>
      <c r="F65" s="23"/>
      <c r="G65" s="23"/>
      <c r="H65" s="17">
        <f t="shared" si="9"/>
        <v>149.76</v>
      </c>
    </row>
    <row r="66" spans="1:8" x14ac:dyDescent="0.25">
      <c r="A66" s="2" t="s">
        <v>57</v>
      </c>
      <c r="B66" s="33">
        <v>15.29</v>
      </c>
      <c r="C66" s="23"/>
      <c r="D66" s="23"/>
      <c r="E66" s="23"/>
      <c r="F66" s="23"/>
      <c r="G66" s="23"/>
      <c r="H66" s="17">
        <f t="shared" si="9"/>
        <v>795.07999999999993</v>
      </c>
    </row>
    <row r="67" spans="1:8" x14ac:dyDescent="0.25">
      <c r="A67" s="2" t="s">
        <v>58</v>
      </c>
      <c r="B67" s="33">
        <v>0</v>
      </c>
      <c r="C67" s="23"/>
      <c r="D67" s="23"/>
      <c r="E67" s="23"/>
      <c r="F67" s="23"/>
      <c r="G67" s="23"/>
      <c r="H67" s="17">
        <f t="shared" si="9"/>
        <v>0</v>
      </c>
    </row>
    <row r="68" spans="1:8" x14ac:dyDescent="0.25">
      <c r="A68" s="2" t="s">
        <v>59</v>
      </c>
      <c r="B68" s="33">
        <v>25.28</v>
      </c>
      <c r="C68" s="23"/>
      <c r="D68" s="23"/>
      <c r="E68" s="23"/>
      <c r="F68" s="23"/>
      <c r="G68" s="23"/>
      <c r="H68" s="17">
        <f t="shared" si="9"/>
        <v>1314.56</v>
      </c>
    </row>
    <row r="69" spans="1:8" x14ac:dyDescent="0.25">
      <c r="A69" s="28" t="s">
        <v>60</v>
      </c>
      <c r="B69" s="33">
        <v>5.86</v>
      </c>
      <c r="C69" s="23"/>
      <c r="D69" s="23"/>
      <c r="E69" s="23"/>
      <c r="F69" s="23"/>
      <c r="G69" s="23"/>
      <c r="H69" s="17">
        <f t="shared" si="9"/>
        <v>304.72000000000003</v>
      </c>
    </row>
    <row r="70" spans="1:8" x14ac:dyDescent="0.25">
      <c r="A70" s="2" t="s">
        <v>61</v>
      </c>
      <c r="B70" s="33">
        <v>29.75</v>
      </c>
      <c r="C70" s="23"/>
      <c r="D70" s="23"/>
      <c r="E70" s="23"/>
      <c r="F70" s="23"/>
      <c r="G70" s="23"/>
      <c r="H70" s="17">
        <f t="shared" si="9"/>
        <v>1547</v>
      </c>
    </row>
    <row r="71" spans="1:8" x14ac:dyDescent="0.25">
      <c r="A71" s="28" t="s">
        <v>62</v>
      </c>
      <c r="B71" s="33">
        <v>0</v>
      </c>
      <c r="C71" s="23"/>
      <c r="D71" s="23"/>
      <c r="E71" s="23"/>
      <c r="F71" s="23"/>
      <c r="G71" s="23"/>
      <c r="H71" s="17">
        <f t="shared" si="9"/>
        <v>0</v>
      </c>
    </row>
    <row r="72" spans="1:8" x14ac:dyDescent="0.25">
      <c r="A72" s="28" t="s">
        <v>63</v>
      </c>
      <c r="B72" s="33">
        <v>11.03</v>
      </c>
      <c r="C72" s="23"/>
      <c r="D72" s="23"/>
      <c r="E72" s="23"/>
      <c r="F72" s="23"/>
      <c r="G72" s="23"/>
      <c r="H72" s="17">
        <f t="shared" si="9"/>
        <v>573.55999999999995</v>
      </c>
    </row>
    <row r="73" spans="1:8" x14ac:dyDescent="0.25">
      <c r="A73" s="28" t="s">
        <v>2</v>
      </c>
      <c r="B73" s="33"/>
      <c r="C73" s="23"/>
      <c r="D73" s="23"/>
      <c r="E73" s="23"/>
      <c r="F73" s="23"/>
      <c r="G73" s="23"/>
      <c r="H73" s="17">
        <f t="shared" si="9"/>
        <v>0</v>
      </c>
    </row>
    <row r="74" spans="1:8" x14ac:dyDescent="0.25">
      <c r="A74" s="2" t="s">
        <v>2</v>
      </c>
      <c r="B74" s="33"/>
      <c r="C74" s="23"/>
      <c r="D74" s="23"/>
      <c r="E74" s="23"/>
      <c r="F74" s="23"/>
      <c r="G74" s="23"/>
      <c r="H74" s="17">
        <f t="shared" si="9"/>
        <v>0</v>
      </c>
    </row>
    <row r="75" spans="1:8" ht="15.75" thickBot="1" x14ac:dyDescent="0.3">
      <c r="A75" s="21" t="s">
        <v>64</v>
      </c>
      <c r="B75" s="22"/>
      <c r="C75" s="22"/>
      <c r="D75" s="22"/>
      <c r="E75" s="22"/>
      <c r="F75" s="22"/>
      <c r="G75" s="22"/>
      <c r="H75" s="26">
        <f>SUM(H63:H74)</f>
        <v>4860.9599999999991</v>
      </c>
    </row>
    <row r="76" spans="1:8" ht="15.75" thickTop="1" x14ac:dyDescent="0.25">
      <c r="A76" s="18"/>
      <c r="B76" s="19"/>
      <c r="C76" s="19"/>
      <c r="D76" s="19"/>
      <c r="E76" s="19"/>
      <c r="F76" s="19"/>
      <c r="G76" s="19"/>
      <c r="H76" s="19"/>
    </row>
    <row r="77" spans="1:8" ht="15.75" thickBot="1" x14ac:dyDescent="0.3">
      <c r="B77" s="6"/>
      <c r="C77" s="6"/>
      <c r="D77" s="6"/>
      <c r="E77" s="6"/>
      <c r="F77" s="6"/>
      <c r="G77" s="6"/>
      <c r="H77" s="6"/>
    </row>
    <row r="78" spans="1:8" ht="15.75" thickBot="1" x14ac:dyDescent="0.3">
      <c r="A78" s="4" t="s">
        <v>14</v>
      </c>
      <c r="B78" s="7">
        <f>H78/52</f>
        <v>532.84999999999991</v>
      </c>
      <c r="C78" s="7">
        <f>H78/26</f>
        <v>1065.6999999999998</v>
      </c>
      <c r="D78" s="7">
        <f>H78/12</f>
        <v>2309.0166666666664</v>
      </c>
      <c r="E78" s="7">
        <f>H78/4</f>
        <v>6927.0499999999993</v>
      </c>
      <c r="F78" s="7">
        <f>H78/2</f>
        <v>13854.099999999999</v>
      </c>
      <c r="G78" s="7">
        <f>H78</f>
        <v>27708.199999999997</v>
      </c>
      <c r="H78" s="8">
        <f>SUM(H18+H21+H24+H27+H38+H41+H50+H59+H75)</f>
        <v>27708.199999999997</v>
      </c>
    </row>
    <row r="79" spans="1:8" ht="15.75" thickBot="1" x14ac:dyDescent="0.3">
      <c r="A79" s="5" t="s">
        <v>15</v>
      </c>
      <c r="B79" s="9">
        <f>H79/52</f>
        <v>0</v>
      </c>
      <c r="C79" s="9">
        <f>H79/26</f>
        <v>0</v>
      </c>
      <c r="D79" s="9">
        <f>H79/12</f>
        <v>0</v>
      </c>
      <c r="E79" s="9">
        <f>H79/4</f>
        <v>0</v>
      </c>
      <c r="F79" s="9">
        <f>H79/2</f>
        <v>0</v>
      </c>
      <c r="G79" s="9">
        <f>H79</f>
        <v>0</v>
      </c>
      <c r="H79" s="10">
        <f>H9</f>
        <v>0</v>
      </c>
    </row>
    <row r="80" spans="1:8" ht="15.75" thickBot="1" x14ac:dyDescent="0.3">
      <c r="A80" t="s">
        <v>16</v>
      </c>
      <c r="B80" s="11">
        <f>H80/52</f>
        <v>-532.84999999999991</v>
      </c>
      <c r="C80" s="11">
        <f>H80/26</f>
        <v>-1065.6999999999998</v>
      </c>
      <c r="D80" s="11">
        <f>H80/12</f>
        <v>-2309.0166666666664</v>
      </c>
      <c r="E80" s="11">
        <f>H80/4</f>
        <v>-6927.0499999999993</v>
      </c>
      <c r="F80" s="11">
        <f>H80/2</f>
        <v>-13854.099999999999</v>
      </c>
      <c r="G80" s="12">
        <f>H80</f>
        <v>-27708.199999999997</v>
      </c>
      <c r="H80" s="13">
        <f>SUM(H79-H78)</f>
        <v>-27708.199999999997</v>
      </c>
    </row>
    <row r="81" spans="2:8" ht="15.75" thickTop="1" x14ac:dyDescent="0.25">
      <c r="B81" t="s">
        <v>7</v>
      </c>
      <c r="C81" t="s">
        <v>8</v>
      </c>
      <c r="D81" t="s">
        <v>9</v>
      </c>
      <c r="E81" t="s">
        <v>19</v>
      </c>
      <c r="F81" t="s">
        <v>20</v>
      </c>
      <c r="G81" t="s">
        <v>10</v>
      </c>
      <c r="H81" t="s">
        <v>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56C9922667CD49992C7B9E4F962A99" ma:contentTypeVersion="9" ma:contentTypeDescription="Create a new document." ma:contentTypeScope="" ma:versionID="bfb1092020f4a3751fbc420412b2a58e">
  <xsd:schema xmlns:xsd="http://www.w3.org/2001/XMLSchema" xmlns:xs="http://www.w3.org/2001/XMLSchema" xmlns:p="http://schemas.microsoft.com/office/2006/metadata/properties" xmlns:ns2="de994b4b-ba26-4672-90df-b1fcd3c91494" xmlns:ns3="161cdd85-f355-43da-8dc8-0d96e26d34da" targetNamespace="http://schemas.microsoft.com/office/2006/metadata/properties" ma:root="true" ma:fieldsID="37b218bb6abc55920da44d3f54f019c2" ns2:_="" ns3:_="">
    <xsd:import namespace="de994b4b-ba26-4672-90df-b1fcd3c91494"/>
    <xsd:import namespace="161cdd85-f355-43da-8dc8-0d96e26d34d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994b4b-ba26-4672-90df-b1fcd3c914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1cdd85-f355-43da-8dc8-0d96e26d34d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A0C921-6921-4FDF-85F6-1347A1200F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994b4b-ba26-4672-90df-b1fcd3c91494"/>
    <ds:schemaRef ds:uri="161cdd85-f355-43da-8dc8-0d96e26d34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3FF1E6-8DE9-452F-AEB5-C0578F86201F}">
  <ds:schemaRefs>
    <ds:schemaRef ds:uri="http://purl.org/dc/dcmitype/"/>
    <ds:schemaRef ds:uri="http://schemas.microsoft.com/office/2006/documentManagement/types"/>
    <ds:schemaRef ds:uri="http://schemas.microsoft.com/office/infopath/2007/PartnerControls"/>
    <ds:schemaRef ds:uri="http://www.w3.org/XML/1998/namespace"/>
    <ds:schemaRef ds:uri="de994b4b-ba26-4672-90df-b1fcd3c91494"/>
    <ds:schemaRef ds:uri="http://purl.org/dc/elements/1.1/"/>
    <ds:schemaRef ds:uri="http://purl.org/dc/terms/"/>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B25EDC96-EFDB-4E64-AB88-E8A95F78B2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Budget Planner</vt:lpstr>
      <vt:lpstr>Couple Comfortable</vt:lpstr>
      <vt:lpstr>Couple modest</vt:lpstr>
      <vt:lpstr>Single Comfortable</vt:lpstr>
      <vt:lpstr>Single Modest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michaelc</dc:creator>
  <cp:lastModifiedBy>Jacky Chalmers</cp:lastModifiedBy>
  <cp:lastPrinted>2016-07-20T04:49:27Z</cp:lastPrinted>
  <dcterms:created xsi:type="dcterms:W3CDTF">2011-10-14T00:12:47Z</dcterms:created>
  <dcterms:modified xsi:type="dcterms:W3CDTF">2019-09-09T01:50:33Z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0x010100D756C9922667CD49992C7B9E4F962A99</vt:lpwstr>
  </property>
  <property fmtid="{D5CDD505-2E9C-101B-9397-08002B2CF9AE}" pid="3" name="Order">
    <vt:r8>674800</vt:r8>
  </property>
</Properties>
</file>